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345" activeTab="0"/>
  </bookViews>
  <sheets>
    <sheet name="SOPZ" sheetId="1" r:id="rId1"/>
  </sheets>
  <definedNames/>
  <calcPr fullCalcOnLoad="1" fullPrecision="0"/>
</workbook>
</file>

<file path=xl/sharedStrings.xml><?xml version="1.0" encoding="utf-8"?>
<sst xmlns="http://schemas.openxmlformats.org/spreadsheetml/2006/main" count="99" uniqueCount="53">
  <si>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</si>
  <si>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</si>
  <si>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</si>
  <si>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</si>
  <si>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</si>
  <si>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</si>
  <si>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 xml:space="preserve">Opis przedmiotu zamówienia określony zgodnie 
z art. 29 i 30 ustawy Prawo zamówień publicznych 
</t>
  </si>
  <si>
    <t>kg</t>
  </si>
  <si>
    <t>15211100-1</t>
  </si>
  <si>
    <t>15234000-7</t>
  </si>
  <si>
    <t>15241200-1</t>
  </si>
  <si>
    <t>15230000-9</t>
  </si>
  <si>
    <t>15221000-3</t>
  </si>
  <si>
    <t>15235000-4</t>
  </si>
  <si>
    <t>15243000-3</t>
  </si>
  <si>
    <t>15242000-6</t>
  </si>
  <si>
    <t>15241400-3</t>
  </si>
  <si>
    <t>x</t>
  </si>
  <si>
    <t xml:space="preserve">Kawior czerwony, opakowanie 50g </t>
  </si>
  <si>
    <t xml:space="preserve">Kawior czarny, opakowanie 50g </t>
  </si>
  <si>
    <r>
      <t xml:space="preserve">Wartość VAT
</t>
    </r>
    <r>
      <rPr>
        <sz val="8"/>
        <rFont val="Arial CE"/>
        <family val="0"/>
      </rPr>
      <t>(kol. 7 x kol. 8)</t>
    </r>
    <r>
      <rPr>
        <sz val="9"/>
        <rFont val="Arial CE"/>
        <family val="2"/>
      </rPr>
      <t xml:space="preserve">
zł</t>
    </r>
  </si>
  <si>
    <r>
      <t xml:space="preserve">Wartość netto
</t>
    </r>
    <r>
      <rPr>
        <sz val="8"/>
        <rFont val="Arial CE"/>
        <family val="0"/>
      </rPr>
      <t>(kol. 5 x kol. 6)</t>
    </r>
    <r>
      <rPr>
        <sz val="9"/>
        <rFont val="Arial CE"/>
        <family val="2"/>
      </rPr>
      <t xml:space="preserve">
zł</t>
    </r>
  </si>
  <si>
    <r>
      <t xml:space="preserve">Wartość brutto
</t>
    </r>
    <r>
      <rPr>
        <sz val="8"/>
        <rFont val="Arial CE"/>
        <family val="0"/>
      </rPr>
      <t>(kol. 7 + kol. 9)</t>
    </r>
    <r>
      <rPr>
        <sz val="9"/>
        <rFont val="Arial CE"/>
        <family val="2"/>
      </rPr>
      <t xml:space="preserve">
zł</t>
    </r>
  </si>
  <si>
    <t>Sałatka z surimi, ananasem i warzywami, skład: minimum 30% paluszki surimi, minimum 6% ananas pasteryzowany, warzywa konserwowe: ogórek, kukurydza,seler, opakowanie jednostkowe od 3kg do 5kg</t>
  </si>
  <si>
    <t>Kotlety smażone z ryb białych na przykład z karpia, leszcza, karasia, amura, lina, tołpygi, uklei, waga 1 sztuki od 90g do 100g</t>
  </si>
  <si>
    <t>Marynowane filety ze śledzia atlantyckiego bez skóry, krojone w sosie śmietanowym, skład: minimum 35% filety ze śledzia atlantyckiego marynowane, sos śmietanowy, opakowanie jednostkowe od 3kg do 5kg - wymogi technologiczne według załącznika nr 2</t>
  </si>
  <si>
    <t>Dorsz po grecku, skład: filety z ryb dorszowatych minimum 40%, sos grecki: marchew, pietruszka, seler, cebula, koncentrat pomidorowy, przyprawy</t>
  </si>
  <si>
    <t xml:space="preserve">                                                                                                     RAZEM                                          </t>
  </si>
  <si>
    <t>Śledzik z cebulką lub w sosie o różnych smakach, skład: filet ze śledzia atlantyckiego min. 39%, opakowanie jednostkowe (zgrzewane) od 90g do 110g</t>
  </si>
  <si>
    <t>Filet z mintaja zapiekany z serem, mrożony,  waga 1 sztuki od 90g do 100g</t>
  </si>
  <si>
    <r>
      <rPr>
        <b/>
        <sz val="8"/>
        <rFont val="Arial"/>
        <family val="2"/>
      </rPr>
      <t xml:space="preserve">Dotyczy ryb i przetworów rybnych bez załączników: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Okres przydatności do spożycia deklarowany przez producenta w przypadku poz. 21, 22, 25, 26 i 28 powinien wynosić nie mniej niż 14 dni od daty dostawy do magazynu, niedopuszczalny jest smak i zapach świadczący o nieświeżosci lub inny obcy.
Okres przydatności do spożycia deklarowany przez producenta w przypadku poz. 23 powinien wynosić nie mniej niż 7 dni od daty dostawy do magazynu, niedopuszczalny jest smak i zapach świadczący o nieświeżości lub inny obcy.                                                        
Okres przydatności do spożycia deklarowany przez producenta w przypadku poz. 24 powinien wynosić nie mniej niż 1 miesiąc od daty dostawy do magazynu, niedopuszczalny jest smak i zapach świadczący o nieświeżości lub inny obcy.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</si>
  <si>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
……………………………………………………………………………………………………………
</t>
    </r>
    <r>
      <rPr>
        <i/>
        <sz val="8"/>
        <rFont val="Arial CE"/>
        <family val="0"/>
      </rPr>
      <t xml:space="preserve"> (pieczęć i podpis upełnomocnionego przedstawiciela Wykonawcy)</t>
    </r>
  </si>
  <si>
    <t>Nazwa producenta oraz oznaczenie produktu oferowanego - WYPEŁNIAJĄ WSZYSCY WYKONAWCY</t>
  </si>
  <si>
    <t>Filety śledziowe matjas solone bez skóry, opakowanie 4 kg i/lub 8 kg, 100% suchej masy - wymogi technologiczne według załącznika nr 3A</t>
  </si>
  <si>
    <t>Filet z flądry ze skórą, świeży - wymogi technologiczne według załącznika nr 3A</t>
  </si>
  <si>
    <t>Filet z karpia ze skórą, świeży - wymogi technologiczne według załącznika nr 3A</t>
  </si>
  <si>
    <t>Filet z łososia ze skórą, świeży - wymogi technologiczne według załącznika nr 3A</t>
  </si>
  <si>
    <t>Filet z pstrąga ze skórą, świeży - wymogi technologiczne według załącznika nr 3A</t>
  </si>
  <si>
    <t>Filet ze szczupaka ze skórą, świeży - wymogi technologiczne według załącznika nr 3A</t>
  </si>
  <si>
    <t>Karp patroszony, świeży - wymogi technologiczne według załącznika nr 3A</t>
  </si>
  <si>
    <t>Karp cały, świeży - wymogi technologiczne według załącznika nr 3A</t>
  </si>
  <si>
    <t>Miętus patroszony, świeży - wymogi technologiczne według załącznika nr 3A</t>
  </si>
  <si>
    <t>Filet z mintaja bez skóry, mrożony - wymogi technologiczne według załącznika nr 3A</t>
  </si>
  <si>
    <t>Filet z dorsza bez skóry, mrożony - wymogi technologiczne według załącznika nr 3A</t>
  </si>
  <si>
    <t>Filet z miruny bez skóry, mrożony - wymogi technologiczne według załącznika nr 3A</t>
  </si>
  <si>
    <t>Filet z makreli wędzony na gorąco, waga 1 sztuki od 150g do 170g - wymogi technologiczne według załącznika nr 3A</t>
  </si>
  <si>
    <t>Łosoś norweski wędzony na zimno, plastry cienko krojone, opakowanie hermetyczne, waga opakowania od 200g do 500g - wymogi technologiczne według załącznika nr 3A</t>
  </si>
  <si>
    <t>Makrela wędzona, tuszka od 200g do 250g - wymogi technologiczne według załącznika nr 3A</t>
  </si>
  <si>
    <t>Przysmak myśliwego, skład: krojone filety ze śledzia atlantyckiego bez skóry marynowane minimum 40%, cebula, grzyby suszone, koncentrat pomidorowy, olej, opakowanie od 3kg do 5kg - wymogi technologiczne według załącznika nr 3A</t>
  </si>
  <si>
    <t>Marynowane kawałki filetów ze śledzia atlantyckiego bez skóry w sosie warzywno-owocowym, skład: minimum 40% filety ze śledzia atlantyckiego marynowane, krojone bez skóry, sos warzywno-owocowy, opakowanie jednostkowe od 3kg do 5kg - wymogi technologiczne według załącznika nr 3A</t>
  </si>
  <si>
    <t>Sałatka tatarska ze śledziem i ogórkiem, skład: minimum 20% marynowany filet ze śledzia atlantyckiego bez skóry, minimum 14% ogórek konserwowy, skórą, cebula marynowana, pieczarka pasteryzowana, ziemniaki konserwowe, jabłko konserwowe, opakowanie jednostkowe od 3kg do 5kg - wymogi technologiczne według załącznika nr 3A</t>
  </si>
  <si>
    <t>Koreczki śledziowe po kaszubsku, zawartość śledzia atlantyckiego minimum 45%, opakowanie od 3kg do 5kg - wymogi technologiczne według załącznika nr 3A</t>
  </si>
  <si>
    <t>Łosoś norweski świeży, patroszony, b/głów, waga 1 sztuki do 3kg - wymogi technologiczne według załącznika nr 3A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</si>
</sst>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</numFmts>
  <fonts count="46">
    <font>
      <sz val="10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2"/>
    </font>
    <font>
      <i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120" workbookViewId="0" topLeftCell="A1">
      <selection activeCell="B1" sqref="B1"/>
    </sheetView>
  </sheetViews>
  <sheetFormatPr defaultColWidth="8.875" defaultRowHeight="12.75"/>
  <cols>
    <col min="1" max="1" width="3.375" style="10" customWidth="1"/>
    <col min="2" max="2" width="43.25390625" style="4" customWidth="1"/>
    <col min="3" max="3" width="10.875" style="4" customWidth="1"/>
    <col min="4" max="4" width="4.25390625" style="11" customWidth="1"/>
    <col min="5" max="5" width="4.875" style="11" customWidth="1"/>
    <col min="6" max="6" width="6.75390625" style="4" customWidth="1"/>
    <col min="7" max="7" width="10.875" style="4" customWidth="1"/>
    <col min="8" max="8" width="5.875" style="11" customWidth="1"/>
    <col min="9" max="9" width="10.875" style="4" customWidth="1"/>
    <col min="10" max="10" width="11.75390625" style="4" customWidth="1"/>
    <col min="11" max="11" width="23.875" style="14" customWidth="1"/>
    <col min="12" max="16384" width="8.875" style="4" customWidth="1"/>
  </cols>
  <sheetData>
    <row r="1" spans="1:11" ht="75.75" customHeight="1">
      <c r="A1" s="3" t="s">
        <v>4</v>
      </c>
      <c r="B1" s="1" t="s">
        <v>6</v>
      </c>
      <c r="C1" s="17" t="s">
        <v>5</v>
      </c>
      <c r="D1" s="3" t="s">
        <v>0</v>
      </c>
      <c r="E1" s="3" t="s">
        <v>1</v>
      </c>
      <c r="F1" s="1" t="s">
        <v>2</v>
      </c>
      <c r="G1" s="1" t="s">
        <v>21</v>
      </c>
      <c r="H1" s="1" t="s">
        <v>3</v>
      </c>
      <c r="I1" s="1" t="s">
        <v>20</v>
      </c>
      <c r="J1" s="1" t="s">
        <v>22</v>
      </c>
      <c r="K1" s="26" t="s">
        <v>32</v>
      </c>
    </row>
    <row r="2" spans="1:11" s="7" customFormat="1" ht="12.75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  <c r="K2" s="13">
        <v>11</v>
      </c>
    </row>
    <row r="3" spans="1:11" ht="42" customHeight="1">
      <c r="A3" s="8">
        <v>1</v>
      </c>
      <c r="B3" s="2" t="s">
        <v>33</v>
      </c>
      <c r="C3" s="1" t="s">
        <v>11</v>
      </c>
      <c r="D3" s="3" t="s">
        <v>7</v>
      </c>
      <c r="E3" s="3">
        <f>1050+400</f>
        <v>1450</v>
      </c>
      <c r="F3" s="9"/>
      <c r="G3" s="9">
        <f>E3*F3</f>
        <v>0</v>
      </c>
      <c r="H3" s="3">
        <v>5</v>
      </c>
      <c r="I3" s="9">
        <f>G3*H3%</f>
        <v>0</v>
      </c>
      <c r="J3" s="9">
        <f>G3+I3</f>
        <v>0</v>
      </c>
      <c r="K3" s="17"/>
    </row>
    <row r="4" spans="1:11" ht="32.25" customHeight="1">
      <c r="A4" s="8">
        <v>2</v>
      </c>
      <c r="B4" s="2" t="s">
        <v>34</v>
      </c>
      <c r="C4" s="1" t="s">
        <v>8</v>
      </c>
      <c r="D4" s="3" t="s">
        <v>7</v>
      </c>
      <c r="E4" s="3">
        <f>260+20</f>
        <v>280</v>
      </c>
      <c r="F4" s="9"/>
      <c r="G4" s="9">
        <f>E4*F4</f>
        <v>0</v>
      </c>
      <c r="H4" s="3">
        <v>5</v>
      </c>
      <c r="I4" s="9">
        <f aca="true" t="shared" si="0" ref="I4:I30">G4*H4%</f>
        <v>0</v>
      </c>
      <c r="J4" s="9">
        <f aca="true" t="shared" si="1" ref="J4:J30">G4+I4</f>
        <v>0</v>
      </c>
      <c r="K4" s="17"/>
    </row>
    <row r="5" spans="1:11" ht="32.25" customHeight="1">
      <c r="A5" s="8">
        <v>3</v>
      </c>
      <c r="B5" s="2" t="s">
        <v>35</v>
      </c>
      <c r="C5" s="1" t="s">
        <v>8</v>
      </c>
      <c r="D5" s="3" t="s">
        <v>7</v>
      </c>
      <c r="E5" s="3">
        <v>520</v>
      </c>
      <c r="F5" s="9"/>
      <c r="G5" s="9">
        <f>E5*F5</f>
        <v>0</v>
      </c>
      <c r="H5" s="3">
        <v>5</v>
      </c>
      <c r="I5" s="9">
        <f t="shared" si="0"/>
        <v>0</v>
      </c>
      <c r="J5" s="9">
        <f t="shared" si="1"/>
        <v>0</v>
      </c>
      <c r="K5" s="17"/>
    </row>
    <row r="6" spans="1:11" ht="32.25" customHeight="1">
      <c r="A6" s="8">
        <v>4</v>
      </c>
      <c r="B6" s="2" t="s">
        <v>36</v>
      </c>
      <c r="C6" s="1" t="s">
        <v>8</v>
      </c>
      <c r="D6" s="3" t="s">
        <v>7</v>
      </c>
      <c r="E6" s="3">
        <v>1450</v>
      </c>
      <c r="F6" s="9"/>
      <c r="G6" s="9">
        <f>E6*F6</f>
        <v>0</v>
      </c>
      <c r="H6" s="3">
        <v>5</v>
      </c>
      <c r="I6" s="9">
        <f t="shared" si="0"/>
        <v>0</v>
      </c>
      <c r="J6" s="9">
        <f t="shared" si="1"/>
        <v>0</v>
      </c>
      <c r="K6" s="17"/>
    </row>
    <row r="7" spans="1:11" ht="32.25" customHeight="1">
      <c r="A7" s="8">
        <v>5</v>
      </c>
      <c r="B7" s="2" t="s">
        <v>37</v>
      </c>
      <c r="C7" s="1" t="s">
        <v>8</v>
      </c>
      <c r="D7" s="3" t="s">
        <v>7</v>
      </c>
      <c r="E7" s="3">
        <v>780</v>
      </c>
      <c r="F7" s="9"/>
      <c r="G7" s="9">
        <f>E7*F7</f>
        <v>0</v>
      </c>
      <c r="H7" s="3">
        <v>5</v>
      </c>
      <c r="I7" s="9">
        <f t="shared" si="0"/>
        <v>0</v>
      </c>
      <c r="J7" s="9">
        <f t="shared" si="1"/>
        <v>0</v>
      </c>
      <c r="K7" s="17"/>
    </row>
    <row r="8" spans="1:11" ht="32.25" customHeight="1">
      <c r="A8" s="8">
        <v>6</v>
      </c>
      <c r="B8" s="2" t="s">
        <v>38</v>
      </c>
      <c r="C8" s="1" t="s">
        <v>8</v>
      </c>
      <c r="D8" s="3" t="s">
        <v>7</v>
      </c>
      <c r="E8" s="3">
        <v>200</v>
      </c>
      <c r="F8" s="9"/>
      <c r="G8" s="9">
        <f>E8*F8</f>
        <v>0</v>
      </c>
      <c r="H8" s="3">
        <v>5</v>
      </c>
      <c r="I8" s="9">
        <f t="shared" si="0"/>
        <v>0</v>
      </c>
      <c r="J8" s="9">
        <f t="shared" si="1"/>
        <v>0</v>
      </c>
      <c r="K8" s="17"/>
    </row>
    <row r="9" spans="1:11" ht="32.25" customHeight="1">
      <c r="A9" s="8">
        <v>7</v>
      </c>
      <c r="B9" s="2" t="s">
        <v>39</v>
      </c>
      <c r="C9" s="1" t="s">
        <v>8</v>
      </c>
      <c r="D9" s="3" t="s">
        <v>7</v>
      </c>
      <c r="E9" s="3">
        <v>200</v>
      </c>
      <c r="F9" s="9"/>
      <c r="G9" s="9">
        <f>E9*F9</f>
        <v>0</v>
      </c>
      <c r="H9" s="3">
        <v>5</v>
      </c>
      <c r="I9" s="9">
        <f t="shared" si="0"/>
        <v>0</v>
      </c>
      <c r="J9" s="9">
        <f t="shared" si="1"/>
        <v>0</v>
      </c>
      <c r="K9" s="17"/>
    </row>
    <row r="10" spans="1:11" ht="32.25" customHeight="1">
      <c r="A10" s="8">
        <v>8</v>
      </c>
      <c r="B10" s="2" t="s">
        <v>40</v>
      </c>
      <c r="C10" s="1" t="s">
        <v>8</v>
      </c>
      <c r="D10" s="3" t="s">
        <v>7</v>
      </c>
      <c r="E10" s="3">
        <f>200+100</f>
        <v>300</v>
      </c>
      <c r="F10" s="9"/>
      <c r="G10" s="9">
        <f>E10*F10</f>
        <v>0</v>
      </c>
      <c r="H10" s="3">
        <v>5</v>
      </c>
      <c r="I10" s="9">
        <f t="shared" si="0"/>
        <v>0</v>
      </c>
      <c r="J10" s="9">
        <f t="shared" si="1"/>
        <v>0</v>
      </c>
      <c r="K10" s="17"/>
    </row>
    <row r="11" spans="1:11" ht="32.25" customHeight="1">
      <c r="A11" s="8">
        <v>9</v>
      </c>
      <c r="B11" s="2" t="s">
        <v>41</v>
      </c>
      <c r="C11" s="1" t="s">
        <v>12</v>
      </c>
      <c r="D11" s="3" t="s">
        <v>7</v>
      </c>
      <c r="E11" s="3">
        <f>260+10</f>
        <v>270</v>
      </c>
      <c r="F11" s="9"/>
      <c r="G11" s="9">
        <f>E11*F11</f>
        <v>0</v>
      </c>
      <c r="H11" s="3">
        <v>5</v>
      </c>
      <c r="I11" s="9">
        <f t="shared" si="0"/>
        <v>0</v>
      </c>
      <c r="J11" s="9">
        <f t="shared" si="1"/>
        <v>0</v>
      </c>
      <c r="K11" s="17"/>
    </row>
    <row r="12" spans="1:11" ht="32.25" customHeight="1">
      <c r="A12" s="8">
        <v>10</v>
      </c>
      <c r="B12" s="2" t="s">
        <v>42</v>
      </c>
      <c r="C12" s="1" t="s">
        <v>12</v>
      </c>
      <c r="D12" s="3" t="s">
        <v>7</v>
      </c>
      <c r="E12" s="3">
        <v>330</v>
      </c>
      <c r="F12" s="9"/>
      <c r="G12" s="9">
        <f>E12*F12</f>
        <v>0</v>
      </c>
      <c r="H12" s="3">
        <v>5</v>
      </c>
      <c r="I12" s="9">
        <f t="shared" si="0"/>
        <v>0</v>
      </c>
      <c r="J12" s="9">
        <f t="shared" si="1"/>
        <v>0</v>
      </c>
      <c r="K12" s="17"/>
    </row>
    <row r="13" spans="1:11" ht="32.25" customHeight="1">
      <c r="A13" s="8">
        <v>11</v>
      </c>
      <c r="B13" s="2" t="s">
        <v>43</v>
      </c>
      <c r="C13" s="1" t="s">
        <v>9</v>
      </c>
      <c r="D13" s="3" t="s">
        <v>7</v>
      </c>
      <c r="E13" s="3">
        <f>3500+1800</f>
        <v>5300</v>
      </c>
      <c r="F13" s="9"/>
      <c r="G13" s="9">
        <f>E13*F13</f>
        <v>0</v>
      </c>
      <c r="H13" s="3">
        <v>5</v>
      </c>
      <c r="I13" s="9">
        <f t="shared" si="0"/>
        <v>0</v>
      </c>
      <c r="J13" s="9">
        <f t="shared" si="1"/>
        <v>0</v>
      </c>
      <c r="K13" s="17"/>
    </row>
    <row r="14" spans="1:11" ht="32.25" customHeight="1">
      <c r="A14" s="8">
        <v>12</v>
      </c>
      <c r="B14" s="2" t="s">
        <v>44</v>
      </c>
      <c r="C14" s="1" t="s">
        <v>16</v>
      </c>
      <c r="D14" s="3" t="s">
        <v>7</v>
      </c>
      <c r="E14" s="3">
        <f>330+300</f>
        <v>630</v>
      </c>
      <c r="F14" s="9"/>
      <c r="G14" s="9">
        <f>E14*F14</f>
        <v>0</v>
      </c>
      <c r="H14" s="3">
        <v>5</v>
      </c>
      <c r="I14" s="9">
        <f>G14*H14%</f>
        <v>0</v>
      </c>
      <c r="J14" s="9">
        <f>G14+I14</f>
        <v>0</v>
      </c>
      <c r="K14" s="17"/>
    </row>
    <row r="15" spans="1:11" ht="42.75" customHeight="1">
      <c r="A15" s="8">
        <v>13</v>
      </c>
      <c r="B15" s="2" t="s">
        <v>45</v>
      </c>
      <c r="C15" s="1" t="s">
        <v>9</v>
      </c>
      <c r="D15" s="3" t="s">
        <v>7</v>
      </c>
      <c r="E15" s="3">
        <v>200</v>
      </c>
      <c r="F15" s="9"/>
      <c r="G15" s="9">
        <f>E15*F15</f>
        <v>0</v>
      </c>
      <c r="H15" s="3">
        <v>5</v>
      </c>
      <c r="I15" s="9">
        <f t="shared" si="0"/>
        <v>0</v>
      </c>
      <c r="J15" s="9">
        <f t="shared" si="1"/>
        <v>0</v>
      </c>
      <c r="K15" s="17"/>
    </row>
    <row r="16" spans="1:11" ht="51" customHeight="1">
      <c r="A16" s="8">
        <v>14</v>
      </c>
      <c r="B16" s="2" t="s">
        <v>46</v>
      </c>
      <c r="C16" s="1" t="s">
        <v>13</v>
      </c>
      <c r="D16" s="3" t="s">
        <v>7</v>
      </c>
      <c r="E16" s="3">
        <f>15+200</f>
        <v>215</v>
      </c>
      <c r="F16" s="9"/>
      <c r="G16" s="9">
        <f>E16*F16</f>
        <v>0</v>
      </c>
      <c r="H16" s="3">
        <v>5</v>
      </c>
      <c r="I16" s="9">
        <f t="shared" si="0"/>
        <v>0</v>
      </c>
      <c r="J16" s="9">
        <f t="shared" si="1"/>
        <v>0</v>
      </c>
      <c r="K16" s="17"/>
    </row>
    <row r="17" spans="1:11" ht="27" customHeight="1">
      <c r="A17" s="8">
        <v>15</v>
      </c>
      <c r="B17" s="2" t="s">
        <v>47</v>
      </c>
      <c r="C17" s="1" t="s">
        <v>14</v>
      </c>
      <c r="D17" s="3" t="s">
        <v>7</v>
      </c>
      <c r="E17" s="3">
        <f>1300+100</f>
        <v>1400</v>
      </c>
      <c r="F17" s="9"/>
      <c r="G17" s="9">
        <f>E17*F17</f>
        <v>0</v>
      </c>
      <c r="H17" s="3">
        <v>5</v>
      </c>
      <c r="I17" s="9">
        <f t="shared" si="0"/>
        <v>0</v>
      </c>
      <c r="J17" s="9">
        <f t="shared" si="1"/>
        <v>0</v>
      </c>
      <c r="K17" s="17"/>
    </row>
    <row r="18" spans="1:11" ht="62.25" customHeight="1">
      <c r="A18" s="8">
        <v>16</v>
      </c>
      <c r="B18" s="18" t="s">
        <v>48</v>
      </c>
      <c r="C18" s="19" t="s">
        <v>14</v>
      </c>
      <c r="D18" s="3" t="s">
        <v>7</v>
      </c>
      <c r="E18" s="3">
        <f>1430+20</f>
        <v>1450</v>
      </c>
      <c r="F18" s="9"/>
      <c r="G18" s="9">
        <f>E18*F18</f>
        <v>0</v>
      </c>
      <c r="H18" s="3">
        <v>5</v>
      </c>
      <c r="I18" s="9">
        <f t="shared" si="0"/>
        <v>0</v>
      </c>
      <c r="J18" s="9">
        <f t="shared" si="1"/>
        <v>0</v>
      </c>
      <c r="K18" s="17"/>
    </row>
    <row r="19" spans="1:11" ht="76.5" customHeight="1">
      <c r="A19" s="8">
        <v>17</v>
      </c>
      <c r="B19" s="2" t="s">
        <v>49</v>
      </c>
      <c r="C19" s="1" t="s">
        <v>14</v>
      </c>
      <c r="D19" s="3" t="s">
        <v>7</v>
      </c>
      <c r="E19" s="3">
        <f>590+20</f>
        <v>610</v>
      </c>
      <c r="F19" s="9"/>
      <c r="G19" s="9">
        <f>E19*F19</f>
        <v>0</v>
      </c>
      <c r="H19" s="3">
        <v>5</v>
      </c>
      <c r="I19" s="9">
        <f t="shared" si="0"/>
        <v>0</v>
      </c>
      <c r="J19" s="9">
        <f t="shared" si="1"/>
        <v>0</v>
      </c>
      <c r="K19" s="17"/>
    </row>
    <row r="20" spans="1:11" ht="84.75" customHeight="1">
      <c r="A20" s="8">
        <v>18</v>
      </c>
      <c r="B20" s="2" t="s">
        <v>50</v>
      </c>
      <c r="C20" s="1" t="s">
        <v>14</v>
      </c>
      <c r="D20" s="3" t="s">
        <v>7</v>
      </c>
      <c r="E20" s="3">
        <f>330+100</f>
        <v>430</v>
      </c>
      <c r="F20" s="9"/>
      <c r="G20" s="9">
        <f>E20*F20</f>
        <v>0</v>
      </c>
      <c r="H20" s="3">
        <v>5</v>
      </c>
      <c r="I20" s="9">
        <f t="shared" si="0"/>
        <v>0</v>
      </c>
      <c r="J20" s="9">
        <f t="shared" si="1"/>
        <v>0</v>
      </c>
      <c r="K20" s="17"/>
    </row>
    <row r="21" spans="1:11" ht="64.5" customHeight="1">
      <c r="A21" s="8">
        <v>19</v>
      </c>
      <c r="B21" s="2" t="s">
        <v>25</v>
      </c>
      <c r="C21" s="1" t="s">
        <v>10</v>
      </c>
      <c r="D21" s="3" t="s">
        <v>7</v>
      </c>
      <c r="E21" s="3">
        <f>150+100</f>
        <v>250</v>
      </c>
      <c r="F21" s="9"/>
      <c r="G21" s="9">
        <f>E21*F21</f>
        <v>0</v>
      </c>
      <c r="H21" s="3">
        <v>5</v>
      </c>
      <c r="I21" s="9">
        <f t="shared" si="0"/>
        <v>0</v>
      </c>
      <c r="J21" s="9">
        <f t="shared" si="1"/>
        <v>0</v>
      </c>
      <c r="K21" s="17"/>
    </row>
    <row r="22" spans="1:11" ht="42" customHeight="1">
      <c r="A22" s="8">
        <v>20</v>
      </c>
      <c r="B22" s="18" t="s">
        <v>51</v>
      </c>
      <c r="C22" s="1" t="s">
        <v>14</v>
      </c>
      <c r="D22" s="3" t="s">
        <v>7</v>
      </c>
      <c r="E22" s="3">
        <f>520+50</f>
        <v>570</v>
      </c>
      <c r="F22" s="9"/>
      <c r="G22" s="9">
        <f>E22*F22</f>
        <v>0</v>
      </c>
      <c r="H22" s="3">
        <v>5</v>
      </c>
      <c r="I22" s="9">
        <f t="shared" si="0"/>
        <v>0</v>
      </c>
      <c r="J22" s="9">
        <f t="shared" si="1"/>
        <v>0</v>
      </c>
      <c r="K22" s="17"/>
    </row>
    <row r="23" spans="1:11" ht="63.75" customHeight="1">
      <c r="A23" s="8">
        <v>21</v>
      </c>
      <c r="B23" s="2" t="s">
        <v>23</v>
      </c>
      <c r="C23" s="1" t="s">
        <v>14</v>
      </c>
      <c r="D23" s="3" t="s">
        <v>7</v>
      </c>
      <c r="E23" s="3">
        <f>460+100</f>
        <v>560</v>
      </c>
      <c r="F23" s="9"/>
      <c r="G23" s="9">
        <f>E23*F23</f>
        <v>0</v>
      </c>
      <c r="H23" s="3">
        <v>5</v>
      </c>
      <c r="I23" s="9">
        <f t="shared" si="0"/>
        <v>0</v>
      </c>
      <c r="J23" s="9">
        <f t="shared" si="1"/>
        <v>0</v>
      </c>
      <c r="K23" s="17"/>
    </row>
    <row r="24" spans="1:11" ht="42" customHeight="1">
      <c r="A24" s="8">
        <v>22</v>
      </c>
      <c r="B24" s="18" t="s">
        <v>26</v>
      </c>
      <c r="C24" s="1" t="s">
        <v>15</v>
      </c>
      <c r="D24" s="3" t="s">
        <v>7</v>
      </c>
      <c r="E24" s="3">
        <f>460+100</f>
        <v>560</v>
      </c>
      <c r="F24" s="9"/>
      <c r="G24" s="9">
        <f>E24*F24</f>
        <v>0</v>
      </c>
      <c r="H24" s="3">
        <v>5</v>
      </c>
      <c r="I24" s="9">
        <f t="shared" si="0"/>
        <v>0</v>
      </c>
      <c r="J24" s="9">
        <f t="shared" si="1"/>
        <v>0</v>
      </c>
      <c r="K24" s="17"/>
    </row>
    <row r="25" spans="1:11" ht="39" customHeight="1">
      <c r="A25" s="8">
        <v>23</v>
      </c>
      <c r="B25" s="2" t="s">
        <v>24</v>
      </c>
      <c r="C25" s="1" t="s">
        <v>10</v>
      </c>
      <c r="D25" s="3" t="s">
        <v>7</v>
      </c>
      <c r="E25" s="3">
        <v>50</v>
      </c>
      <c r="F25" s="9"/>
      <c r="G25" s="9">
        <f>E25*F25</f>
        <v>0</v>
      </c>
      <c r="H25" s="3">
        <v>5</v>
      </c>
      <c r="I25" s="9">
        <f t="shared" si="0"/>
        <v>0</v>
      </c>
      <c r="J25" s="9">
        <f t="shared" si="1"/>
        <v>0</v>
      </c>
      <c r="K25" s="17"/>
    </row>
    <row r="26" spans="1:11" ht="28.5" customHeight="1">
      <c r="A26" s="8">
        <v>24</v>
      </c>
      <c r="B26" s="2" t="s">
        <v>29</v>
      </c>
      <c r="C26" s="1" t="s">
        <v>16</v>
      </c>
      <c r="D26" s="3" t="s">
        <v>7</v>
      </c>
      <c r="E26" s="3">
        <f>1560+100</f>
        <v>1660</v>
      </c>
      <c r="F26" s="9"/>
      <c r="G26" s="9">
        <f>E26*F26</f>
        <v>0</v>
      </c>
      <c r="H26" s="3">
        <v>5</v>
      </c>
      <c r="I26" s="9">
        <f t="shared" si="0"/>
        <v>0</v>
      </c>
      <c r="J26" s="9">
        <f t="shared" si="1"/>
        <v>0</v>
      </c>
      <c r="K26" s="17"/>
    </row>
    <row r="27" spans="1:11" ht="23.25" customHeight="1">
      <c r="A27" s="8">
        <v>25</v>
      </c>
      <c r="B27" s="2" t="s">
        <v>18</v>
      </c>
      <c r="C27" s="1" t="s">
        <v>16</v>
      </c>
      <c r="D27" s="3" t="s">
        <v>7</v>
      </c>
      <c r="E27" s="3">
        <f>3+5</f>
        <v>8</v>
      </c>
      <c r="F27" s="9"/>
      <c r="G27" s="9">
        <f>E27*F27</f>
        <v>0</v>
      </c>
      <c r="H27" s="3">
        <v>5</v>
      </c>
      <c r="I27" s="9">
        <f t="shared" si="0"/>
        <v>0</v>
      </c>
      <c r="J27" s="9">
        <f t="shared" si="1"/>
        <v>0</v>
      </c>
      <c r="K27" s="17"/>
    </row>
    <row r="28" spans="1:11" ht="21.75" customHeight="1">
      <c r="A28" s="8">
        <v>26</v>
      </c>
      <c r="B28" s="2" t="s">
        <v>19</v>
      </c>
      <c r="C28" s="1" t="s">
        <v>16</v>
      </c>
      <c r="D28" s="3" t="s">
        <v>7</v>
      </c>
      <c r="E28" s="3">
        <f>3+5</f>
        <v>8</v>
      </c>
      <c r="F28" s="9"/>
      <c r="G28" s="9">
        <f>E28*F28</f>
        <v>0</v>
      </c>
      <c r="H28" s="3">
        <v>5</v>
      </c>
      <c r="I28" s="9">
        <f t="shared" si="0"/>
        <v>0</v>
      </c>
      <c r="J28" s="9">
        <f t="shared" si="1"/>
        <v>0</v>
      </c>
      <c r="K28" s="17"/>
    </row>
    <row r="29" spans="1:11" ht="36.75" customHeight="1">
      <c r="A29" s="8">
        <v>27</v>
      </c>
      <c r="B29" s="20" t="s">
        <v>52</v>
      </c>
      <c r="C29" s="21" t="s">
        <v>16</v>
      </c>
      <c r="D29" s="22" t="s">
        <v>7</v>
      </c>
      <c r="E29" s="22">
        <v>150</v>
      </c>
      <c r="F29" s="9"/>
      <c r="G29" s="23">
        <f>E29*F29</f>
        <v>0</v>
      </c>
      <c r="H29" s="22">
        <v>5</v>
      </c>
      <c r="I29" s="23">
        <f t="shared" si="0"/>
        <v>0</v>
      </c>
      <c r="J29" s="23">
        <f t="shared" si="1"/>
        <v>0</v>
      </c>
      <c r="K29" s="17"/>
    </row>
    <row r="30" spans="1:11" ht="39" customHeight="1">
      <c r="A30" s="8">
        <v>28</v>
      </c>
      <c r="B30" s="27" t="s">
        <v>28</v>
      </c>
      <c r="C30" s="28" t="s">
        <v>14</v>
      </c>
      <c r="D30" s="29" t="s">
        <v>7</v>
      </c>
      <c r="E30" s="29">
        <f>300+100</f>
        <v>400</v>
      </c>
      <c r="F30" s="30"/>
      <c r="G30" s="23">
        <f>E30*F30</f>
        <v>0</v>
      </c>
      <c r="H30" s="22">
        <v>5</v>
      </c>
      <c r="I30" s="23">
        <f t="shared" si="0"/>
        <v>0</v>
      </c>
      <c r="J30" s="23">
        <f t="shared" si="1"/>
        <v>0</v>
      </c>
      <c r="K30" s="28"/>
    </row>
    <row r="31" spans="1:11" ht="26.25" customHeight="1">
      <c r="A31" s="40" t="s">
        <v>27</v>
      </c>
      <c r="B31" s="41"/>
      <c r="C31" s="41"/>
      <c r="D31" s="41"/>
      <c r="E31" s="41"/>
      <c r="F31" s="42"/>
      <c r="G31" s="15">
        <f>SUM(G3:G30)</f>
        <v>0</v>
      </c>
      <c r="H31" s="16" t="s">
        <v>17</v>
      </c>
      <c r="I31" s="15">
        <f>SUM(I3:I30)</f>
        <v>0</v>
      </c>
      <c r="J31" s="15">
        <f>SUM(J3:J30)</f>
        <v>0</v>
      </c>
      <c r="K31" s="12"/>
    </row>
    <row r="32" spans="1:11" ht="78.75" customHeight="1">
      <c r="A32" s="37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117.75" customHeight="1">
      <c r="A33" s="31"/>
      <c r="B33" s="32"/>
      <c r="C33" s="32"/>
      <c r="D33" s="32"/>
      <c r="E33" s="33"/>
      <c r="F33" s="34" t="s">
        <v>31</v>
      </c>
      <c r="G33" s="35"/>
      <c r="H33" s="35"/>
      <c r="I33" s="35"/>
      <c r="J33" s="35"/>
      <c r="K33" s="36"/>
    </row>
    <row r="34" spans="2:10" ht="12.75">
      <c r="B34" s="24"/>
      <c r="C34" s="24"/>
      <c r="D34" s="25"/>
      <c r="E34" s="25"/>
      <c r="F34" s="24"/>
      <c r="G34" s="24"/>
      <c r="H34" s="25"/>
      <c r="I34" s="24"/>
      <c r="J34" s="24"/>
    </row>
  </sheetData>
  <sheetProtection/>
  <mergeCells count="4">
    <mergeCell ref="A31:F31"/>
    <mergeCell ref="A33:E33"/>
    <mergeCell ref="F33:K33"/>
    <mergeCell ref="A32:K32"/>
  </mergeCells>
  <printOptions/>
  <pageMargins left="0.5905511811023623" right="0.5511811023622047" top="0.7916666666666666" bottom="0.5118110236220472" header="0.31496062992125984" footer="0.31496062992125984"/>
  <pageSetup horizontalDpi="600" verticalDpi="600" orientation="landscape" paperSize="9" r:id="rId1"/>
  <headerFooter>
    <oddHeader>&amp;L&amp;"Arial CE,Kursywa""Dostawa ryb i przetworów rybnych"&amp;CSZCZEGÓŁOWY OPIS PRZEDMIOTU ZAMÓWIENIA&amp;R&amp;"Arial CE,Kursywa"załącznik nr 3 do SIWZ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Kluza-Kajka Justyna</cp:lastModifiedBy>
  <cp:lastPrinted>2019-11-27T12:17:53Z</cp:lastPrinted>
  <dcterms:created xsi:type="dcterms:W3CDTF">2003-11-17T07:39:03Z</dcterms:created>
  <dcterms:modified xsi:type="dcterms:W3CDTF">2019-11-27T12:18:01Z</dcterms:modified>
  <cp:category/>
  <cp:version/>
  <cp:contentType/>
  <cp:contentStatus/>
</cp:coreProperties>
</file>