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RONIKA\2019\DUN\2019.xx.xx - 172_DUN - Okr. przeg. kons. i nap. drz. p.poż\SIWZ\"/>
    </mc:Choice>
  </mc:AlternateContent>
  <xr:revisionPtr revIDLastSave="0" documentId="13_ncr:1_{03996BCA-00B1-4F40-A404-5E61A6807B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nserwacja-naprawa drzwi ppoż" sheetId="25" r:id="rId1"/>
  </sheets>
  <definedNames>
    <definedName name="_xlnm.Print_Area" localSheetId="0">'Konserwacja-naprawa drzwi ppoż'!$A$1:$K$90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25" l="1"/>
  <c r="G82" i="25"/>
  <c r="I82" i="25" s="1"/>
  <c r="J82" i="25" s="1"/>
  <c r="G81" i="25"/>
  <c r="G80" i="25"/>
  <c r="G79" i="25"/>
  <c r="I79" i="25" s="1"/>
  <c r="J79" i="25" s="1"/>
  <c r="G78" i="25"/>
  <c r="I78" i="25" s="1"/>
  <c r="J78" i="25" s="1"/>
  <c r="G77" i="25"/>
  <c r="I77" i="25" s="1"/>
  <c r="G76" i="25"/>
  <c r="G75" i="25"/>
  <c r="I75" i="25" s="1"/>
  <c r="J75" i="25" s="1"/>
  <c r="G74" i="25"/>
  <c r="I74" i="25" s="1"/>
  <c r="J74" i="25" s="1"/>
  <c r="G73" i="25"/>
  <c r="G72" i="25"/>
  <c r="G71" i="25"/>
  <c r="I71" i="25" s="1"/>
  <c r="J71" i="25" s="1"/>
  <c r="G70" i="25"/>
  <c r="I70" i="25" s="1"/>
  <c r="J70" i="25" s="1"/>
  <c r="G69" i="25"/>
  <c r="I69" i="25" s="1"/>
  <c r="G68" i="25"/>
  <c r="G67" i="25"/>
  <c r="I67" i="25" s="1"/>
  <c r="J67" i="25" s="1"/>
  <c r="G66" i="25"/>
  <c r="I66" i="25" s="1"/>
  <c r="J66" i="25" s="1"/>
  <c r="G65" i="25"/>
  <c r="G64" i="25"/>
  <c r="G63" i="25"/>
  <c r="G62" i="25"/>
  <c r="I62" i="25" s="1"/>
  <c r="I81" i="25" l="1"/>
  <c r="J81" i="25" s="1"/>
  <c r="J77" i="25"/>
  <c r="I73" i="25"/>
  <c r="J73" i="25" s="1"/>
  <c r="J69" i="25"/>
  <c r="I65" i="25"/>
  <c r="J65" i="25" s="1"/>
  <c r="I63" i="25"/>
  <c r="J63" i="25" s="1"/>
  <c r="J62" i="25"/>
  <c r="I64" i="25"/>
  <c r="J64" i="25" s="1"/>
  <c r="I68" i="25"/>
  <c r="J68" i="25" s="1"/>
  <c r="I72" i="25"/>
  <c r="J72" i="25" s="1"/>
  <c r="I76" i="25"/>
  <c r="J76" i="25" s="1"/>
  <c r="I80" i="25"/>
  <c r="J80" i="25" s="1"/>
  <c r="G83" i="25"/>
  <c r="I83" i="25" l="1"/>
  <c r="J83" i="25"/>
  <c r="G49" i="25"/>
  <c r="I49" i="25" s="1"/>
  <c r="G50" i="25"/>
  <c r="I50" i="25" s="1"/>
  <c r="J49" i="25" l="1"/>
  <c r="J50" i="25"/>
  <c r="I51" i="25"/>
  <c r="G47" i="25"/>
  <c r="J51" i="25" l="1"/>
  <c r="G32" i="25"/>
  <c r="G35" i="25"/>
  <c r="G30" i="25"/>
  <c r="G48" i="25" l="1"/>
  <c r="I48" i="25" s="1"/>
  <c r="J48" i="25" s="1"/>
  <c r="G45" i="25"/>
  <c r="G40" i="25"/>
  <c r="I40" i="25" s="1"/>
  <c r="J40" i="25" s="1"/>
  <c r="I35" i="25"/>
  <c r="J35" i="25" s="1"/>
  <c r="I32" i="25"/>
  <c r="J32" i="25" s="1"/>
  <c r="G31" i="25"/>
  <c r="G16" i="25"/>
  <c r="I16" i="25" s="1"/>
  <c r="J16" i="25" s="1"/>
  <c r="G10" i="25"/>
  <c r="I45" i="25" l="1"/>
  <c r="J45" i="25" s="1"/>
  <c r="I31" i="25"/>
  <c r="J31" i="25"/>
  <c r="I10" i="25"/>
  <c r="G12" i="25"/>
  <c r="G11" i="25"/>
  <c r="J10" i="25" l="1"/>
  <c r="G29" i="25"/>
  <c r="G28" i="25"/>
  <c r="I28" i="25" s="1"/>
  <c r="J28" i="25" s="1"/>
  <c r="G27" i="25"/>
  <c r="I27" i="25" s="1"/>
  <c r="J27" i="25" s="1"/>
  <c r="G26" i="25"/>
  <c r="I26" i="25" s="1"/>
  <c r="G25" i="25"/>
  <c r="G24" i="25"/>
  <c r="I24" i="25" s="1"/>
  <c r="G23" i="25"/>
  <c r="G22" i="25"/>
  <c r="G21" i="25"/>
  <c r="I21" i="25" s="1"/>
  <c r="J21" i="25" s="1"/>
  <c r="G20" i="25"/>
  <c r="I20" i="25" s="1"/>
  <c r="G19" i="25"/>
  <c r="G18" i="25"/>
  <c r="I18" i="25" s="1"/>
  <c r="J18" i="25" s="1"/>
  <c r="G17" i="25"/>
  <c r="I17" i="25" l="1"/>
  <c r="J17" i="25" s="1"/>
  <c r="I22" i="25"/>
  <c r="J22" i="25" s="1"/>
  <c r="I30" i="25"/>
  <c r="J30" i="25" s="1"/>
  <c r="I25" i="25"/>
  <c r="J25" i="25" s="1"/>
  <c r="J26" i="25"/>
  <c r="I29" i="25"/>
  <c r="J29" i="25" s="1"/>
  <c r="I19" i="25"/>
  <c r="J19" i="25" s="1"/>
  <c r="J20" i="25"/>
  <c r="I23" i="25"/>
  <c r="J23" i="25" s="1"/>
  <c r="J24" i="25"/>
  <c r="G46" i="25" l="1"/>
  <c r="I46" i="25" s="1"/>
  <c r="J46" i="25" s="1"/>
  <c r="G44" i="25"/>
  <c r="G43" i="25"/>
  <c r="I43" i="25" s="1"/>
  <c r="J43" i="25" s="1"/>
  <c r="G42" i="25"/>
  <c r="I42" i="25" s="1"/>
  <c r="J42" i="25" s="1"/>
  <c r="G41" i="25"/>
  <c r="G39" i="25"/>
  <c r="I39" i="25" s="1"/>
  <c r="J39" i="25" s="1"/>
  <c r="G38" i="25"/>
  <c r="I38" i="25" s="1"/>
  <c r="J38" i="25" s="1"/>
  <c r="G37" i="25"/>
  <c r="G36" i="25"/>
  <c r="G34" i="25"/>
  <c r="G33" i="25"/>
  <c r="I33" i="25" s="1"/>
  <c r="G15" i="25"/>
  <c r="I15" i="25" s="1"/>
  <c r="G14" i="25"/>
  <c r="I14" i="25" s="1"/>
  <c r="G13" i="25"/>
  <c r="I12" i="25"/>
  <c r="J12" i="25" s="1"/>
  <c r="I11" i="25"/>
  <c r="G52" i="25" l="1"/>
  <c r="G53" i="25" s="1"/>
  <c r="G84" i="25" s="1"/>
  <c r="I13" i="25"/>
  <c r="J13" i="25" s="1"/>
  <c r="I47" i="25"/>
  <c r="J47" i="25" s="1"/>
  <c r="I37" i="25"/>
  <c r="J37" i="25" s="1"/>
  <c r="I41" i="25"/>
  <c r="J41" i="25" s="1"/>
  <c r="I44" i="25"/>
  <c r="J44" i="25" s="1"/>
  <c r="I36" i="25"/>
  <c r="J36" i="25" s="1"/>
  <c r="J33" i="25"/>
  <c r="I34" i="25"/>
  <c r="J34" i="25" s="1"/>
  <c r="J14" i="25"/>
  <c r="J15" i="25"/>
  <c r="J11" i="25"/>
  <c r="J52" i="25" l="1"/>
  <c r="J53" i="25" s="1"/>
  <c r="J84" i="25" s="1"/>
  <c r="I52" i="25"/>
  <c r="I53" i="25" s="1"/>
  <c r="I84" i="25" s="1"/>
</calcChain>
</file>

<file path=xl/sharedStrings.xml><?xml version="1.0" encoding="utf-8"?>
<sst xmlns="http://schemas.openxmlformats.org/spreadsheetml/2006/main" count="259" uniqueCount="123">
  <si>
    <t>Lp.</t>
  </si>
  <si>
    <t>J.m.</t>
  </si>
  <si>
    <t>Ilość</t>
  </si>
  <si>
    <t xml:space="preserve"> </t>
  </si>
  <si>
    <t>kpl.</t>
  </si>
  <si>
    <t>szt.</t>
  </si>
  <si>
    <t>x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</si>
  <si>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</si>
  <si>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</si>
  <si>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</si>
  <si>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</si>
  <si>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</si>
  <si>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</si>
  <si>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</si>
  <si>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</si>
  <si>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</si>
  <si>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</si>
  <si>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</si>
  <si>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</si>
  <si>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</si>
  <si>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</si>
  <si>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</si>
  <si>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</si>
  <si>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</si>
  <si>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</t>
  </si>
  <si>
    <t>1.</t>
  </si>
  <si>
    <t>3.</t>
  </si>
  <si>
    <t>20.</t>
  </si>
  <si>
    <t>21.</t>
  </si>
  <si>
    <t>9-cio cyfrowy kod numeryczny (CPV)</t>
  </si>
  <si>
    <t>Cena jedn.  (zł)</t>
  </si>
  <si>
    <t>Stawka VAT              %</t>
  </si>
  <si>
    <r>
      <t xml:space="preserve">Wartość netto               </t>
    </r>
    <r>
      <rPr>
        <sz val="9"/>
        <color theme="1"/>
        <rFont val="Arial"/>
        <family val="2"/>
        <charset val="238"/>
      </rPr>
      <t>(kol.5 x kol.6)</t>
    </r>
    <r>
      <rPr>
        <sz val="11"/>
        <color theme="1"/>
        <rFont val="Arial"/>
        <family val="2"/>
        <charset val="238"/>
      </rPr>
      <t xml:space="preserve">              </t>
    </r>
    <r>
      <rPr>
        <b/>
        <sz val="11"/>
        <color theme="1"/>
        <rFont val="Arial"/>
        <family val="2"/>
        <charset val="238"/>
      </rPr>
      <t>zł</t>
    </r>
  </si>
  <si>
    <r>
      <t xml:space="preserve">Wartość VAT               </t>
    </r>
    <r>
      <rPr>
        <sz val="9"/>
        <color theme="1"/>
        <rFont val="Arial"/>
        <family val="2"/>
        <charset val="238"/>
      </rPr>
      <t>(kol.7 x kol.8)</t>
    </r>
    <r>
      <rPr>
        <sz val="11"/>
        <color theme="1"/>
        <rFont val="Arial"/>
        <family val="2"/>
        <charset val="238"/>
      </rPr>
      <t xml:space="preserve">              </t>
    </r>
    <r>
      <rPr>
        <b/>
        <sz val="11"/>
        <color theme="1"/>
        <rFont val="Arial"/>
        <family val="2"/>
        <charset val="238"/>
      </rPr>
      <t>zł</t>
    </r>
  </si>
  <si>
    <r>
      <t xml:space="preserve">Wartość brutto               </t>
    </r>
    <r>
      <rPr>
        <sz val="9"/>
        <color theme="1"/>
        <rFont val="Arial"/>
        <family val="2"/>
        <charset val="238"/>
      </rPr>
      <t>(kol.7 + kol.9)</t>
    </r>
    <r>
      <rPr>
        <sz val="11"/>
        <color theme="1"/>
        <rFont val="Arial"/>
        <family val="2"/>
        <charset val="238"/>
      </rPr>
      <t xml:space="preserve">              </t>
    </r>
    <r>
      <rPr>
        <b/>
        <sz val="11"/>
        <color theme="1"/>
        <rFont val="Arial"/>
        <family val="2"/>
        <charset val="238"/>
      </rPr>
      <t>zł</t>
    </r>
  </si>
  <si>
    <t>75251110-4</t>
  </si>
  <si>
    <r>
      <t xml:space="preserve">Wartość VAT               </t>
    </r>
    <r>
      <rPr>
        <sz val="10"/>
        <color theme="1"/>
        <rFont val="Arial"/>
        <family val="2"/>
        <charset val="238"/>
      </rPr>
      <t xml:space="preserve">(kol.7 x kol.8)              </t>
    </r>
    <r>
      <rPr>
        <b/>
        <sz val="10"/>
        <color theme="1"/>
        <rFont val="Arial"/>
        <family val="2"/>
        <charset val="238"/>
      </rPr>
      <t>zł</t>
    </r>
  </si>
  <si>
    <r>
      <t xml:space="preserve">Wartość netto               </t>
    </r>
    <r>
      <rPr>
        <sz val="10"/>
        <color theme="1"/>
        <rFont val="Arial"/>
        <family val="2"/>
        <charset val="238"/>
      </rPr>
      <t xml:space="preserve">(kol.5 x kol.6)              </t>
    </r>
    <r>
      <rPr>
        <b/>
        <sz val="10"/>
        <color theme="1"/>
        <rFont val="Arial"/>
        <family val="2"/>
        <charset val="238"/>
      </rPr>
      <t>zł</t>
    </r>
  </si>
  <si>
    <r>
      <t xml:space="preserve">Wartość brutto               </t>
    </r>
    <r>
      <rPr>
        <sz val="10"/>
        <color theme="1"/>
        <rFont val="Arial"/>
        <family val="2"/>
        <charset val="238"/>
      </rPr>
      <t xml:space="preserve">(kol.7 + kol.9)              </t>
    </r>
    <r>
      <rPr>
        <b/>
        <sz val="10"/>
        <color theme="1"/>
        <rFont val="Arial"/>
        <family val="2"/>
        <charset val="238"/>
      </rPr>
      <t>zł</t>
    </r>
  </si>
  <si>
    <t>…………………………………………</t>
  </si>
  <si>
    <t xml:space="preserve">1 ROK </t>
  </si>
  <si>
    <t>3 LATA</t>
  </si>
  <si>
    <t>Wymiana wkładki w  zamku</t>
  </si>
  <si>
    <t>Wymiana klamki</t>
  </si>
  <si>
    <t>Uzupełnienie trzpienia blokującego naciąg</t>
  </si>
  <si>
    <t xml:space="preserve">Wymiana sprężynowego mechanizmu napinającego zawias </t>
  </si>
  <si>
    <t xml:space="preserve">Wymiana uszczelki opadającej </t>
  </si>
  <si>
    <t>Wymiana lub montaż samozamykacza nawierzchniowgo</t>
  </si>
  <si>
    <t xml:space="preserve">Wymiana lub montaż brakujacego progu </t>
  </si>
  <si>
    <t xml:space="preserve">Wymiana uszkodzonego kontrygla </t>
  </si>
  <si>
    <t>22.</t>
  </si>
  <si>
    <t>Wymiana szyby drzwi, uzupełnienie</t>
  </si>
  <si>
    <t xml:space="preserve">Wymiana zamka </t>
  </si>
  <si>
    <r>
      <t>Wymiana lub uzupełnienie uszczelek pęczniejących</t>
    </r>
    <r>
      <rPr>
        <sz val="11"/>
        <color rgb="FFFF0000"/>
        <rFont val="Arial"/>
        <family val="2"/>
        <charset val="238"/>
      </rPr>
      <t xml:space="preserve"> </t>
    </r>
  </si>
  <si>
    <t xml:space="preserve">Dodatkowe kołkowanie futryn </t>
  </si>
  <si>
    <t>Wymiana dźwigni antypanicznych</t>
  </si>
  <si>
    <t xml:space="preserve">Wymiana uszczelki dymoszczelnej </t>
  </si>
  <si>
    <t>kpl..</t>
  </si>
  <si>
    <t>Ponowne osadzenie futryny / szpachlowanie i malowanie obróbki</t>
  </si>
  <si>
    <t xml:space="preserve">                              RAZEM (3 lata)</t>
  </si>
  <si>
    <t xml:space="preserve">                             SUMA ROCZNA  </t>
  </si>
  <si>
    <t>BUDYNEK NR 144   Instytut Optoelektroniki</t>
  </si>
  <si>
    <t>Wymiana futryny</t>
  </si>
  <si>
    <t>Naprawa dźwigni antypanicznych</t>
  </si>
  <si>
    <t>BUDYNEK NR 14    Wydział Nowych Technoligii i Chemii</t>
  </si>
  <si>
    <t xml:space="preserve">BUDYNEK NR 61     Wydział Elektroniki </t>
  </si>
  <si>
    <t>BUDYNEK NR 62     Wydział Mechaniczny</t>
  </si>
  <si>
    <t>BUDYNEK NR 63     Wydział Mechatroniki i Lotnictwa</t>
  </si>
  <si>
    <t>BUDYNEK NR 65     Wydział Cybernetyki</t>
  </si>
  <si>
    <t>BUDYNEK NR 66     Wydział Mechatroniki i Lotnictwa</t>
  </si>
  <si>
    <t>BUDYNEK NR 69     Wydział Mechatroniki i Lotnictwa</t>
  </si>
  <si>
    <t>BUDYNEK NR 71     Centrum Inżynierii Biomedycznej</t>
  </si>
  <si>
    <t xml:space="preserve">BUDYNEK NR 75     Wydział Elektroniki </t>
  </si>
  <si>
    <t>BUDYNEK NR 80     Wydział Elektroniki</t>
  </si>
  <si>
    <t>BUDYNEK NR 100   Budynek Główny</t>
  </si>
  <si>
    <t>BUDYNEK NR 120   Akademik Wojskowy nr 6</t>
  </si>
  <si>
    <t>BUDYNEK NR 135   Wydział Logistyki</t>
  </si>
  <si>
    <t>BUDYNEK NR 136   Instytut Optoelektroniki</t>
  </si>
  <si>
    <t>BUDYNEK NR 12     Przedszkole</t>
  </si>
  <si>
    <t xml:space="preserve">STRZELNICA  WAT  ul.  Kocjana </t>
  </si>
  <si>
    <t>BUDYNEK NR 55    Wydział Nowych Technoligii i Chemii</t>
  </si>
  <si>
    <t>BUDYNEK NR 54    Wydział Mechaniczny</t>
  </si>
  <si>
    <t>BUDYNEK NR 58     Wydział Inżynierii Lądowej i Geodezji</t>
  </si>
  <si>
    <t>BUDYNEK NR 60     Warszatat</t>
  </si>
  <si>
    <t>BUDYNEK NR 53    Wydział Inżynierii Lądowej i Geodezji</t>
  </si>
  <si>
    <t>BUDYNEK NR 45    WydziaL Elektroniki</t>
  </si>
  <si>
    <t>BUDYNEK NR 36    Wydział Mechatroniki i Lotnictwa</t>
  </si>
  <si>
    <t>BUDYNEK NR 28    Park Techniki Wojskowej</t>
  </si>
  <si>
    <t>BUDYNEK NR 26    Wydział Mechatroniki i Lotnictwa</t>
  </si>
  <si>
    <t>BUDYNEK NR 25    Wydział Mechatroniki i Lotnictwa</t>
  </si>
  <si>
    <t>BUDYNEK NR 24    Wydział Nowych Technoligii i Chemii</t>
  </si>
  <si>
    <t>BUDYNEK NR 22    Stołówka Wojskowa NR 1</t>
  </si>
  <si>
    <t>BUDYNEK NR 20    Dom Studentcki  nr 3</t>
  </si>
  <si>
    <t>BUDYNEK NR 15    Stołówka Wojskowa  nr 3</t>
  </si>
  <si>
    <t>BUDYNEK NR 19    Ośrodek Szkoleniowo Sportowy</t>
  </si>
  <si>
    <t>BUDYNEK NR 10    Magazyn  Teren  ogrodzony</t>
  </si>
  <si>
    <t>BUDYNEK NR 10    Biblioteka Główna WAT</t>
  </si>
  <si>
    <t>BUDYNEK NR 8      Akademik Wojskowy nr 4</t>
  </si>
  <si>
    <t xml:space="preserve">BUDYNEK NR 6      Klub WAT </t>
  </si>
  <si>
    <t>BUDYNEK NR 4      Akademik Wojskowy nr 2</t>
  </si>
  <si>
    <t>BUDYNEK NR 3      Dom Asystenta</t>
  </si>
  <si>
    <t>BUDYNEK NR 2      Akademik Wojskowy nr 5</t>
  </si>
  <si>
    <t>BUDYNEK NR 1      Akademik Wojskowy nr 1</t>
  </si>
  <si>
    <t xml:space="preserve">Konsultacje techniczne  </t>
  </si>
  <si>
    <t xml:space="preserve">Wymiana zawiasu </t>
  </si>
  <si>
    <t xml:space="preserve">               (podpis i pieczątka upełnomocnionego  przedstawiciela wykonawcy) </t>
  </si>
  <si>
    <t>Opis przedmiotu zamówienia określony zgodnie z. art. 29 i 30 ustawy Prawo zamówień publicznych</t>
  </si>
  <si>
    <t xml:space="preserve"> BUDYNKI    WAT   WYMIENIONE   W             ZAŁĄCZNIKU 1        CZĘŚĆ 1  </t>
  </si>
  <si>
    <t>Opis przedmiotu zamówienia określony zgodnie z art.. 29 i 30  ustawy Prawo zamówień publicznych</t>
  </si>
  <si>
    <t xml:space="preserve"> Cena jednostkowa za wymianę / naprawę = cena nowego podzespołu  lub części plus cena robocizny i dojazdu</t>
  </si>
  <si>
    <t xml:space="preserve">                                                     SZCZEGÓŁOWY   OPIS   PRZEDMIOTU   ZAMÓWIENIA - konserwacja </t>
  </si>
  <si>
    <t xml:space="preserve">                              Temat: Okresowe przeglądy konserwacyjne i naprawa drzwi  przeciwpożarowych zamontowanych w budynkach WAT.</t>
  </si>
  <si>
    <t xml:space="preserve">                   RAZEM WARTOŚĆ NAPRAWY W OKRESIE 3 LAT (SUMA POZ. OD 1 DO 21)</t>
  </si>
  <si>
    <t xml:space="preserve">Uzupełnienie ubytków ściany przy futrynie              (szpachlowanie i malowanie obróbki)    </t>
  </si>
  <si>
    <r>
      <t xml:space="preserve">Drzwi do wymiany </t>
    </r>
    <r>
      <rPr>
        <sz val="10"/>
        <rFont val="Arial"/>
        <family val="2"/>
        <charset val="238"/>
      </rPr>
      <t>/uszkodzenie trwałe</t>
    </r>
    <r>
      <rPr>
        <sz val="11"/>
        <rFont val="Arial"/>
        <family val="2"/>
        <charset val="238"/>
      </rPr>
      <t>/</t>
    </r>
  </si>
  <si>
    <t>BUDYNEK NR 57    Wydział Inżynierii Lądowej i Geodezji</t>
  </si>
  <si>
    <t>BUDYNEK -             Akademik Wojskowy nr 3</t>
  </si>
  <si>
    <r>
      <rPr>
        <b/>
        <sz val="11"/>
        <rFont val="Arial"/>
        <family val="2"/>
        <charset val="238"/>
      </rPr>
      <t>Przez konserwację</t>
    </r>
    <r>
      <rPr>
        <sz val="11"/>
        <rFont val="Arial"/>
        <family val="2"/>
        <charset val="238"/>
      </rPr>
      <t xml:space="preserve"> należy rozumieć okresowe przeglądy (jeden raz w roku), które polegają  na sprawdzeniu działania drzwi  połączone z regulacjami i smarowaniem odpowiednich elementów ruchomych zgodnie z załącznikiem nr 1a  oraz wymianą części normalnie zużywających się w czasie eksploatacji zgodnie z zaleceniami  poszczególnych producentów drzwi.  Przeglądy okresowe dla poszczególnych budynków każdorazowo zakończone musza być protokołem  przeprowadzonego przeglądu i konserwacji z wyszczególnieniem zaleceń, napraw itp.. Każdy protokół musi być czytelnie  podpisany przez administratora budynku.  </t>
    </r>
    <r>
      <rPr>
        <b/>
        <sz val="11"/>
        <rFont val="Arial"/>
        <family val="2"/>
        <charset val="238"/>
      </rPr>
      <t>Wyliczenie ceny za konserwację: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Cena jednostkowa za konserwację = cena materiałów konserwacyjnych plus cena robocizny i dojazdu.</t>
    </r>
  </si>
  <si>
    <r>
      <t xml:space="preserve">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>RAZEM (</t>
    </r>
    <r>
      <rPr>
        <sz val="14"/>
        <color theme="1"/>
        <rFont val="Calibri"/>
        <family val="2"/>
        <charset val="238"/>
        <scheme val="minor"/>
      </rPr>
      <t>SUMA KONSERWACJA + NAPRAWA   zł)</t>
    </r>
  </si>
  <si>
    <t xml:space="preserve">                </t>
  </si>
  <si>
    <r>
      <t xml:space="preserve">               </t>
    </r>
    <r>
      <rPr>
        <sz val="12"/>
        <color theme="1"/>
        <rFont val="Times New Roman"/>
        <family val="1"/>
        <charset val="238"/>
      </rPr>
      <t>Temat: Okresowe przeglądy konserwacyjne i naprawa drzwi przeciwpożarowych zamontowanych w budynkach WAT.</t>
    </r>
    <r>
      <rPr>
        <b/>
        <sz val="12"/>
        <color theme="1"/>
        <rFont val="Times New Roman"/>
        <family val="1"/>
        <charset val="238"/>
      </rPr>
      <t xml:space="preserve">             </t>
    </r>
  </si>
  <si>
    <r>
      <t xml:space="preserve">                                              SZCZEGÓŁOWY   OPIS   PRZEDMIOTU   ZAMÓWIENIA - naprawa                            </t>
    </r>
    <r>
      <rPr>
        <sz val="12"/>
        <rFont val="Times New Roman"/>
        <family val="1"/>
        <charset val="238"/>
      </rPr>
      <t>Załącznik nr 2</t>
    </r>
    <r>
      <rPr>
        <b/>
        <sz val="12"/>
        <rFont val="Times New Roman"/>
        <family val="1"/>
        <charset val="238"/>
      </rPr>
      <t xml:space="preserve">                    </t>
    </r>
  </si>
  <si>
    <t xml:space="preserve">Załącznik nr 3 do SIWZ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</si>
</sst>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u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1" fillId="2" borderId="1" xfId="0" applyFont="1" applyFill="1" applyBorder="1" applyAlignment="1">
      <alignment vertical="center" wrapText="1"/>
    </xf>
    <xf numFmtId="0" fontId="10" fillId="0" borderId="0" xfId="0" applyFont="1"/>
    <xf numFmtId="0" fontId="14" fillId="0" borderId="0" xfId="0" applyFont="1"/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44" fontId="16" fillId="5" borderId="5" xfId="1" applyNumberFormat="1" applyFont="1" applyFill="1" applyBorder="1" applyAlignment="1">
      <alignment horizontal="center" vertical="center"/>
    </xf>
    <xf numFmtId="44" fontId="16" fillId="5" borderId="6" xfId="1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right" vertical="center"/>
    </xf>
    <xf numFmtId="44" fontId="4" fillId="6" borderId="9" xfId="1" applyNumberFormat="1" applyFont="1" applyFill="1" applyBorder="1" applyAlignment="1">
      <alignment horizontal="center" vertical="center"/>
    </xf>
    <xf numFmtId="44" fontId="4" fillId="6" borderId="9" xfId="0" applyNumberFormat="1" applyFont="1" applyFill="1" applyBorder="1" applyAlignment="1">
      <alignment horizontal="center" vertical="center"/>
    </xf>
    <xf numFmtId="44" fontId="4" fillId="6" borderId="10" xfId="1" applyNumberFormat="1" applyFont="1" applyFill="1" applyBorder="1" applyAlignment="1">
      <alignment horizontal="center" vertical="center"/>
    </xf>
    <xf numFmtId="44" fontId="4" fillId="6" borderId="12" xfId="1" applyNumberFormat="1" applyFont="1" applyFill="1" applyBorder="1" applyAlignment="1">
      <alignment horizontal="center" vertical="center"/>
    </xf>
    <xf numFmtId="44" fontId="4" fillId="6" borderId="12" xfId="0" applyNumberFormat="1" applyFont="1" applyFill="1" applyBorder="1" applyAlignment="1">
      <alignment horizontal="center" vertical="center"/>
    </xf>
    <xf numFmtId="44" fontId="4" fillId="6" borderId="13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11" fillId="2" borderId="3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3" fillId="0" borderId="0" xfId="0" applyFont="1"/>
    <xf numFmtId="0" fontId="19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/>
    <xf numFmtId="0" fontId="19" fillId="0" borderId="0" xfId="0" applyFont="1" applyAlignment="1">
      <alignment vertical="center"/>
    </xf>
    <xf numFmtId="0" fontId="19" fillId="2" borderId="0" xfId="0" applyFont="1" applyFill="1"/>
    <xf numFmtId="0" fontId="18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left"/>
    </xf>
    <xf numFmtId="2" fontId="11" fillId="6" borderId="9" xfId="0" applyNumberFormat="1" applyFont="1" applyFill="1" applyBorder="1" applyAlignment="1">
      <alignment horizontal="center"/>
    </xf>
    <xf numFmtId="0" fontId="23" fillId="3" borderId="12" xfId="0" applyFont="1" applyFill="1" applyBorder="1"/>
    <xf numFmtId="2" fontId="11" fillId="6" borderId="12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/>
    <xf numFmtId="0" fontId="24" fillId="0" borderId="0" xfId="0" applyFont="1"/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" fillId="0" borderId="0" xfId="0" applyFont="1"/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13" fillId="3" borderId="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/>
    </xf>
    <xf numFmtId="2" fontId="11" fillId="0" borderId="14" xfId="1" applyNumberFormat="1" applyFont="1" applyBorder="1" applyAlignment="1">
      <alignment horizontal="center" vertical="center"/>
    </xf>
    <xf numFmtId="2" fontId="11" fillId="2" borderId="14" xfId="1" applyNumberFormat="1" applyFont="1" applyFill="1" applyBorder="1" applyAlignment="1">
      <alignment horizontal="center"/>
    </xf>
    <xf numFmtId="2" fontId="11" fillId="0" borderId="14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2" borderId="14" xfId="1" applyNumberFormat="1" applyFont="1" applyFill="1" applyBorder="1" applyAlignment="1">
      <alignment horizontal="center" vertical="center"/>
    </xf>
    <xf numFmtId="44" fontId="16" fillId="5" borderId="4" xfId="1" applyNumberFormat="1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9" fillId="7" borderId="1" xfId="0" applyFont="1" applyFill="1" applyBorder="1"/>
    <xf numFmtId="0" fontId="30" fillId="5" borderId="18" xfId="0" applyFont="1" applyFill="1" applyBorder="1"/>
    <xf numFmtId="0" fontId="30" fillId="5" borderId="19" xfId="0" applyFont="1" applyFill="1" applyBorder="1"/>
    <xf numFmtId="0" fontId="9" fillId="5" borderId="19" xfId="0" applyFont="1" applyFill="1" applyBorder="1"/>
    <xf numFmtId="0" fontId="9" fillId="5" borderId="20" xfId="0" applyFont="1" applyFill="1" applyBorder="1"/>
    <xf numFmtId="0" fontId="1" fillId="7" borderId="21" xfId="0" applyFont="1" applyFill="1" applyBorder="1"/>
    <xf numFmtId="0" fontId="9" fillId="7" borderId="22" xfId="0" applyFont="1" applyFill="1" applyBorder="1"/>
    <xf numFmtId="0" fontId="9" fillId="7" borderId="23" xfId="0" applyFont="1" applyFill="1" applyBorder="1"/>
    <xf numFmtId="44" fontId="16" fillId="5" borderId="24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4" fontId="32" fillId="7" borderId="15" xfId="0" applyNumberFormat="1" applyFont="1" applyFill="1" applyBorder="1" applyAlignment="1">
      <alignment horizontal="center"/>
    </xf>
    <xf numFmtId="3" fontId="32" fillId="7" borderId="16" xfId="0" applyNumberFormat="1" applyFont="1" applyFill="1" applyBorder="1" applyAlignment="1">
      <alignment horizontal="center"/>
    </xf>
    <xf numFmtId="3" fontId="32" fillId="7" borderId="17" xfId="0" applyNumberFormat="1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88"/>
  <sheetViews>
    <sheetView tabSelected="1" zoomScale="89" zoomScaleNormal="89" workbookViewId="0">
      <selection activeCell="I58" sqref="I58"/>
    </sheetView>
  </sheetViews>
  <sheetFormatPr defaultRowHeight="15"/>
  <cols>
    <col min="1" max="1" width="4.125" style="7" customWidth="1"/>
    <col min="2" max="2" width="44.75" style="7" customWidth="1"/>
    <col min="3" max="3" width="12.375" style="7" customWidth="1"/>
    <col min="4" max="4" width="10.25" style="7" customWidth="1"/>
    <col min="5" max="5" width="7.625" style="7" customWidth="1"/>
    <col min="6" max="6" width="8.5" style="7" customWidth="1"/>
    <col min="7" max="7" width="12.25" style="7" customWidth="1"/>
    <col min="8" max="8" width="8" style="7" customWidth="1"/>
    <col min="9" max="9" width="11.25" style="7" customWidth="1"/>
    <col min="10" max="10" width="12.375" style="7" customWidth="1"/>
    <col min="11" max="11" width="9" style="7" hidden="1" customWidth="1"/>
    <col min="12" max="16384" width="9" style="7"/>
  </cols>
  <sheetData>
    <row r="1" spans="1:11">
      <c r="A1" s="42"/>
      <c r="B1" s="43" t="s">
        <v>110</v>
      </c>
      <c r="D1" s="43"/>
      <c r="E1" s="44"/>
      <c r="F1" s="44"/>
      <c r="G1" s="44"/>
      <c r="H1" s="44"/>
      <c r="I1" s="45" t="s">
        <v>122</v>
      </c>
      <c r="J1" s="45" t="s">
        <v>3</v>
      </c>
      <c r="K1" s="46"/>
    </row>
    <row r="2" spans="1:11" ht="24.75" customHeight="1">
      <c r="A2" s="42"/>
      <c r="B2" s="44" t="s">
        <v>111</v>
      </c>
      <c r="D2" s="43"/>
      <c r="E2" s="44"/>
      <c r="F2" s="44"/>
      <c r="G2" s="44"/>
      <c r="H2" s="44"/>
      <c r="I2" s="44"/>
      <c r="J2" s="47"/>
      <c r="K2" s="46"/>
    </row>
    <row r="3" spans="1:11" ht="4.5" customHeight="1">
      <c r="A3" s="48" t="s">
        <v>3</v>
      </c>
      <c r="B3" s="49"/>
      <c r="C3" s="50"/>
      <c r="D3" s="49"/>
      <c r="E3" s="51"/>
      <c r="F3" s="51"/>
      <c r="G3" s="51"/>
      <c r="H3" s="51"/>
      <c r="I3" s="52"/>
      <c r="J3" s="51"/>
      <c r="K3" s="51"/>
    </row>
    <row r="4" spans="1:11" ht="93.75" customHeight="1">
      <c r="A4" s="116" t="s">
        <v>117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6" customHeight="1">
      <c r="A5" s="53"/>
      <c r="B5" s="50"/>
      <c r="C5" s="50"/>
      <c r="D5" s="49"/>
      <c r="E5" s="51"/>
      <c r="F5" s="51"/>
      <c r="G5" s="51"/>
      <c r="H5" s="51"/>
      <c r="I5" s="52"/>
      <c r="J5" s="51"/>
      <c r="K5" s="51"/>
    </row>
    <row r="6" spans="1:11" ht="3.75" customHeight="1">
      <c r="A6" s="54"/>
      <c r="B6" s="83"/>
      <c r="C6" s="55"/>
      <c r="D6" s="56"/>
      <c r="E6" s="51"/>
      <c r="F6" s="51"/>
      <c r="G6" s="51"/>
      <c r="H6" s="51"/>
      <c r="I6" s="52"/>
      <c r="J6" s="51"/>
      <c r="K6" s="51"/>
    </row>
    <row r="7" spans="1:11" ht="6.75" customHeight="1" thickBot="1">
      <c r="A7" s="57" t="s">
        <v>3</v>
      </c>
      <c r="B7" s="55"/>
      <c r="C7" s="58"/>
      <c r="D7" s="59"/>
      <c r="E7" s="58"/>
      <c r="F7" s="44"/>
      <c r="G7" s="44"/>
      <c r="H7" s="44"/>
      <c r="I7" s="44"/>
      <c r="J7" s="44"/>
      <c r="K7" s="46"/>
    </row>
    <row r="8" spans="1:11" ht="53.25" customHeight="1" thickBot="1">
      <c r="A8" s="96" t="s">
        <v>0</v>
      </c>
      <c r="B8" s="97" t="s">
        <v>108</v>
      </c>
      <c r="C8" s="98" t="s">
        <v>29</v>
      </c>
      <c r="D8" s="99" t="s">
        <v>1</v>
      </c>
      <c r="E8" s="99" t="s">
        <v>2</v>
      </c>
      <c r="F8" s="98" t="s">
        <v>30</v>
      </c>
      <c r="G8" s="98" t="s">
        <v>37</v>
      </c>
      <c r="H8" s="97" t="s">
        <v>31</v>
      </c>
      <c r="I8" s="98" t="s">
        <v>36</v>
      </c>
      <c r="J8" s="100" t="s">
        <v>38</v>
      </c>
      <c r="K8" s="46"/>
    </row>
    <row r="9" spans="1:11" ht="13.5" customHeight="1" thickBot="1">
      <c r="A9" s="72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4">
        <v>9</v>
      </c>
      <c r="J9" s="74">
        <v>10</v>
      </c>
      <c r="K9" s="46"/>
    </row>
    <row r="10" spans="1:11" ht="13.5" customHeight="1">
      <c r="A10" s="60">
        <v>1</v>
      </c>
      <c r="B10" s="82" t="s">
        <v>102</v>
      </c>
      <c r="C10" s="11" t="s">
        <v>35</v>
      </c>
      <c r="D10" s="11" t="s">
        <v>5</v>
      </c>
      <c r="E10" s="11">
        <v>139</v>
      </c>
      <c r="F10" s="11">
        <v>0</v>
      </c>
      <c r="G10" s="61">
        <f>PRODUCT( E10,F10)</f>
        <v>0</v>
      </c>
      <c r="H10" s="11">
        <v>23</v>
      </c>
      <c r="I10" s="41">
        <f t="shared" ref="I10:I13" si="0">PRODUCT(G10,0.01, H10)</f>
        <v>0</v>
      </c>
      <c r="J10" s="41">
        <f t="shared" ref="J10:J16" si="1">SUM(G10,I10)</f>
        <v>0</v>
      </c>
      <c r="K10" s="46"/>
    </row>
    <row r="11" spans="1:11" ht="13.5" customHeight="1">
      <c r="A11" s="60">
        <v>2</v>
      </c>
      <c r="B11" s="82" t="s">
        <v>101</v>
      </c>
      <c r="C11" s="11" t="s">
        <v>35</v>
      </c>
      <c r="D11" s="11" t="s">
        <v>5</v>
      </c>
      <c r="E11" s="11">
        <v>233</v>
      </c>
      <c r="F11" s="11">
        <v>0</v>
      </c>
      <c r="G11" s="61">
        <f>PRODUCT( E11,F11)</f>
        <v>0</v>
      </c>
      <c r="H11" s="40">
        <v>23</v>
      </c>
      <c r="I11" s="41">
        <f t="shared" si="0"/>
        <v>0</v>
      </c>
      <c r="J11" s="41">
        <f t="shared" si="1"/>
        <v>0</v>
      </c>
      <c r="K11" s="46"/>
    </row>
    <row r="12" spans="1:11" ht="13.5" customHeight="1">
      <c r="A12" s="60">
        <v>3</v>
      </c>
      <c r="B12" s="82" t="s">
        <v>100</v>
      </c>
      <c r="C12" s="11" t="s">
        <v>35</v>
      </c>
      <c r="D12" s="11" t="s">
        <v>5</v>
      </c>
      <c r="E12" s="11">
        <v>309</v>
      </c>
      <c r="F12" s="11">
        <v>0</v>
      </c>
      <c r="G12" s="61">
        <f>PRODUCT( E12,F12)</f>
        <v>0</v>
      </c>
      <c r="H12" s="40">
        <v>23</v>
      </c>
      <c r="I12" s="41">
        <f t="shared" si="0"/>
        <v>0</v>
      </c>
      <c r="J12" s="41">
        <f t="shared" si="1"/>
        <v>0</v>
      </c>
      <c r="K12" s="46"/>
    </row>
    <row r="13" spans="1:11" ht="13.5" customHeight="1">
      <c r="A13" s="60">
        <v>4</v>
      </c>
      <c r="B13" s="82" t="s">
        <v>99</v>
      </c>
      <c r="C13" s="11" t="s">
        <v>35</v>
      </c>
      <c r="D13" s="11" t="s">
        <v>5</v>
      </c>
      <c r="E13" s="11">
        <v>216</v>
      </c>
      <c r="F13" s="11">
        <v>0</v>
      </c>
      <c r="G13" s="61">
        <f t="shared" ref="G13:G14" si="2">PRODUCT( E13,F13)</f>
        <v>0</v>
      </c>
      <c r="H13" s="40">
        <v>23</v>
      </c>
      <c r="I13" s="41">
        <f t="shared" si="0"/>
        <v>0</v>
      </c>
      <c r="J13" s="41">
        <f t="shared" si="1"/>
        <v>0</v>
      </c>
      <c r="K13" s="46"/>
    </row>
    <row r="14" spans="1:11" ht="13.5" customHeight="1">
      <c r="A14" s="60">
        <v>5</v>
      </c>
      <c r="B14" s="82" t="s">
        <v>116</v>
      </c>
      <c r="C14" s="11" t="s">
        <v>35</v>
      </c>
      <c r="D14" s="11" t="s">
        <v>5</v>
      </c>
      <c r="E14" s="11">
        <v>310</v>
      </c>
      <c r="F14" s="11">
        <v>0</v>
      </c>
      <c r="G14" s="61">
        <f t="shared" si="2"/>
        <v>0</v>
      </c>
      <c r="H14" s="40">
        <v>23</v>
      </c>
      <c r="I14" s="41">
        <f>PRODUCT(G14,0.01, H14)</f>
        <v>0</v>
      </c>
      <c r="J14" s="41">
        <f t="shared" si="1"/>
        <v>0</v>
      </c>
      <c r="K14" s="46"/>
    </row>
    <row r="15" spans="1:11" ht="13.5" customHeight="1">
      <c r="A15" s="60">
        <v>6</v>
      </c>
      <c r="B15" s="82" t="s">
        <v>98</v>
      </c>
      <c r="C15" s="11" t="s">
        <v>35</v>
      </c>
      <c r="D15" s="11" t="s">
        <v>5</v>
      </c>
      <c r="E15" s="11">
        <v>4</v>
      </c>
      <c r="F15" s="11">
        <v>0</v>
      </c>
      <c r="G15" s="61">
        <f>PRODUCT( E15,F15)</f>
        <v>0</v>
      </c>
      <c r="H15" s="40">
        <v>23</v>
      </c>
      <c r="I15" s="41">
        <f>PRODUCT(G15,0.01, H15)</f>
        <v>0</v>
      </c>
      <c r="J15" s="41">
        <f t="shared" si="1"/>
        <v>0</v>
      </c>
      <c r="K15" s="46"/>
    </row>
    <row r="16" spans="1:11" ht="13.5" customHeight="1">
      <c r="A16" s="76">
        <v>7</v>
      </c>
      <c r="B16" s="82" t="s">
        <v>97</v>
      </c>
      <c r="C16" s="11" t="s">
        <v>35</v>
      </c>
      <c r="D16" s="11" t="s">
        <v>5</v>
      </c>
      <c r="E16" s="11">
        <v>138</v>
      </c>
      <c r="F16" s="11">
        <v>0</v>
      </c>
      <c r="G16" s="61">
        <f>PRODUCT( E16,F16)</f>
        <v>0</v>
      </c>
      <c r="H16" s="11">
        <v>23</v>
      </c>
      <c r="I16" s="41">
        <f>PRODUCT(G16,0.01,H16)</f>
        <v>0</v>
      </c>
      <c r="J16" s="41">
        <f t="shared" si="1"/>
        <v>0</v>
      </c>
      <c r="K16" s="46"/>
    </row>
    <row r="17" spans="1:11" ht="13.5" customHeight="1">
      <c r="A17" s="76">
        <v>8</v>
      </c>
      <c r="B17" s="82" t="s">
        <v>96</v>
      </c>
      <c r="C17" s="11" t="s">
        <v>35</v>
      </c>
      <c r="D17" s="11" t="s">
        <v>5</v>
      </c>
      <c r="E17" s="11">
        <v>54</v>
      </c>
      <c r="F17" s="11">
        <v>0</v>
      </c>
      <c r="G17" s="61">
        <f t="shared" ref="G17:G31" si="3">PRODUCT( E17,F17)</f>
        <v>0</v>
      </c>
      <c r="H17" s="40">
        <v>23</v>
      </c>
      <c r="I17" s="41">
        <f>PRODUCT(G17,0.01,H17)</f>
        <v>0</v>
      </c>
      <c r="J17" s="41">
        <f t="shared" ref="J17:J30" si="4">SUM(G17,I17)</f>
        <v>0</v>
      </c>
      <c r="K17" s="46"/>
    </row>
    <row r="18" spans="1:11" ht="13.5" customHeight="1">
      <c r="A18" s="60">
        <v>9</v>
      </c>
      <c r="B18" s="82" t="s">
        <v>95</v>
      </c>
      <c r="C18" s="11" t="s">
        <v>35</v>
      </c>
      <c r="D18" s="11" t="s">
        <v>5</v>
      </c>
      <c r="E18" s="11">
        <v>19</v>
      </c>
      <c r="F18" s="11">
        <v>0</v>
      </c>
      <c r="G18" s="61">
        <f t="shared" si="3"/>
        <v>0</v>
      </c>
      <c r="H18" s="40">
        <v>23</v>
      </c>
      <c r="I18" s="41">
        <f t="shared" ref="I18:I32" si="5">PRODUCT(G18,0.01, H18)</f>
        <v>0</v>
      </c>
      <c r="J18" s="41">
        <f t="shared" si="4"/>
        <v>0</v>
      </c>
      <c r="K18" s="46"/>
    </row>
    <row r="19" spans="1:11" ht="13.5" customHeight="1">
      <c r="A19" s="60">
        <v>10</v>
      </c>
      <c r="B19" s="82" t="s">
        <v>64</v>
      </c>
      <c r="C19" s="11" t="s">
        <v>35</v>
      </c>
      <c r="D19" s="11" t="s">
        <v>5</v>
      </c>
      <c r="E19" s="11">
        <v>32</v>
      </c>
      <c r="F19" s="11">
        <v>0</v>
      </c>
      <c r="G19" s="61">
        <f t="shared" si="3"/>
        <v>0</v>
      </c>
      <c r="H19" s="40">
        <v>23</v>
      </c>
      <c r="I19" s="41">
        <f t="shared" si="5"/>
        <v>0</v>
      </c>
      <c r="J19" s="41">
        <f t="shared" si="4"/>
        <v>0</v>
      </c>
      <c r="K19" s="46"/>
    </row>
    <row r="20" spans="1:11" ht="13.5" customHeight="1">
      <c r="A20" s="60">
        <v>11</v>
      </c>
      <c r="B20" s="82" t="s">
        <v>93</v>
      </c>
      <c r="C20" s="11" t="s">
        <v>35</v>
      </c>
      <c r="D20" s="11" t="s">
        <v>5</v>
      </c>
      <c r="E20" s="11">
        <v>2</v>
      </c>
      <c r="F20" s="11">
        <v>0</v>
      </c>
      <c r="G20" s="61">
        <f t="shared" si="3"/>
        <v>0</v>
      </c>
      <c r="H20" s="40">
        <v>23</v>
      </c>
      <c r="I20" s="41">
        <f t="shared" si="5"/>
        <v>0</v>
      </c>
      <c r="J20" s="41">
        <f t="shared" si="4"/>
        <v>0</v>
      </c>
      <c r="K20" s="46"/>
    </row>
    <row r="21" spans="1:11" ht="13.5" customHeight="1">
      <c r="A21" s="60">
        <v>12</v>
      </c>
      <c r="B21" s="82" t="s">
        <v>94</v>
      </c>
      <c r="C21" s="11" t="s">
        <v>35</v>
      </c>
      <c r="D21" s="11" t="s">
        <v>5</v>
      </c>
      <c r="E21" s="11">
        <v>17</v>
      </c>
      <c r="F21" s="11">
        <v>0</v>
      </c>
      <c r="G21" s="61">
        <f t="shared" si="3"/>
        <v>0</v>
      </c>
      <c r="H21" s="40">
        <v>23</v>
      </c>
      <c r="I21" s="41">
        <f t="shared" si="5"/>
        <v>0</v>
      </c>
      <c r="J21" s="41">
        <f t="shared" si="4"/>
        <v>0</v>
      </c>
      <c r="K21" s="46"/>
    </row>
    <row r="22" spans="1:11" ht="13.5" customHeight="1">
      <c r="A22" s="60">
        <v>13</v>
      </c>
      <c r="B22" s="82" t="s">
        <v>92</v>
      </c>
      <c r="C22" s="11" t="s">
        <v>35</v>
      </c>
      <c r="D22" s="11" t="s">
        <v>5</v>
      </c>
      <c r="E22" s="11">
        <v>123</v>
      </c>
      <c r="F22" s="11">
        <v>0</v>
      </c>
      <c r="G22" s="61">
        <f t="shared" si="3"/>
        <v>0</v>
      </c>
      <c r="H22" s="40">
        <v>23</v>
      </c>
      <c r="I22" s="41">
        <f t="shared" si="5"/>
        <v>0</v>
      </c>
      <c r="J22" s="41">
        <f>SUM(G22,I22)</f>
        <v>0</v>
      </c>
      <c r="K22" s="46"/>
    </row>
    <row r="23" spans="1:11" ht="13.5" customHeight="1">
      <c r="A23" s="60">
        <v>14</v>
      </c>
      <c r="B23" s="82" t="s">
        <v>91</v>
      </c>
      <c r="C23" s="11" t="s">
        <v>35</v>
      </c>
      <c r="D23" s="11" t="s">
        <v>5</v>
      </c>
      <c r="E23" s="11">
        <v>4</v>
      </c>
      <c r="F23" s="11">
        <v>0</v>
      </c>
      <c r="G23" s="61">
        <f t="shared" si="3"/>
        <v>0</v>
      </c>
      <c r="H23" s="40">
        <v>23</v>
      </c>
      <c r="I23" s="41">
        <f t="shared" si="5"/>
        <v>0</v>
      </c>
      <c r="J23" s="41">
        <f t="shared" si="4"/>
        <v>0</v>
      </c>
      <c r="K23" s="46"/>
    </row>
    <row r="24" spans="1:11" ht="13.5" customHeight="1">
      <c r="A24" s="60">
        <v>15</v>
      </c>
      <c r="B24" s="82" t="s">
        <v>90</v>
      </c>
      <c r="C24" s="11" t="s">
        <v>35</v>
      </c>
      <c r="D24" s="11" t="s">
        <v>5</v>
      </c>
      <c r="E24" s="11">
        <v>11</v>
      </c>
      <c r="F24" s="11">
        <v>0</v>
      </c>
      <c r="G24" s="61">
        <f t="shared" si="3"/>
        <v>0</v>
      </c>
      <c r="H24" s="40">
        <v>23</v>
      </c>
      <c r="I24" s="41">
        <f t="shared" si="5"/>
        <v>0</v>
      </c>
      <c r="J24" s="41">
        <f t="shared" si="4"/>
        <v>0</v>
      </c>
      <c r="K24" s="46"/>
    </row>
    <row r="25" spans="1:11" ht="13.5" customHeight="1">
      <c r="A25" s="60">
        <v>16</v>
      </c>
      <c r="B25" s="82" t="s">
        <v>89</v>
      </c>
      <c r="C25" s="11" t="s">
        <v>35</v>
      </c>
      <c r="D25" s="11" t="s">
        <v>5</v>
      </c>
      <c r="E25" s="11">
        <v>1</v>
      </c>
      <c r="F25" s="11">
        <v>0</v>
      </c>
      <c r="G25" s="61">
        <f t="shared" si="3"/>
        <v>0</v>
      </c>
      <c r="H25" s="40">
        <v>23</v>
      </c>
      <c r="I25" s="41">
        <f t="shared" si="5"/>
        <v>0</v>
      </c>
      <c r="J25" s="41">
        <f t="shared" si="4"/>
        <v>0</v>
      </c>
      <c r="K25" s="46"/>
    </row>
    <row r="26" spans="1:11" ht="13.5" customHeight="1">
      <c r="A26" s="60">
        <v>17</v>
      </c>
      <c r="B26" s="82" t="s">
        <v>88</v>
      </c>
      <c r="C26" s="11" t="s">
        <v>35</v>
      </c>
      <c r="D26" s="11" t="s">
        <v>5</v>
      </c>
      <c r="E26" s="11">
        <v>1</v>
      </c>
      <c r="F26" s="11">
        <v>0</v>
      </c>
      <c r="G26" s="61">
        <f t="shared" si="3"/>
        <v>0</v>
      </c>
      <c r="H26" s="40">
        <v>23</v>
      </c>
      <c r="I26" s="41">
        <f t="shared" si="5"/>
        <v>0</v>
      </c>
      <c r="J26" s="41">
        <f t="shared" si="4"/>
        <v>0</v>
      </c>
      <c r="K26" s="46"/>
    </row>
    <row r="27" spans="1:11" ht="13.5" customHeight="1">
      <c r="A27" s="60">
        <v>18</v>
      </c>
      <c r="B27" s="82" t="s">
        <v>87</v>
      </c>
      <c r="C27" s="11" t="s">
        <v>35</v>
      </c>
      <c r="D27" s="11" t="s">
        <v>5</v>
      </c>
      <c r="E27" s="11">
        <v>6</v>
      </c>
      <c r="F27" s="11">
        <v>0</v>
      </c>
      <c r="G27" s="61">
        <f t="shared" si="3"/>
        <v>0</v>
      </c>
      <c r="H27" s="40">
        <v>23</v>
      </c>
      <c r="I27" s="41">
        <f t="shared" si="5"/>
        <v>0</v>
      </c>
      <c r="J27" s="41">
        <f t="shared" si="4"/>
        <v>0</v>
      </c>
      <c r="K27" s="46"/>
    </row>
    <row r="28" spans="1:11" ht="13.5" customHeight="1">
      <c r="A28" s="60">
        <v>19</v>
      </c>
      <c r="B28" s="82" t="s">
        <v>86</v>
      </c>
      <c r="C28" s="11" t="s">
        <v>35</v>
      </c>
      <c r="D28" s="11" t="s">
        <v>5</v>
      </c>
      <c r="E28" s="11">
        <v>9</v>
      </c>
      <c r="F28" s="11">
        <v>0</v>
      </c>
      <c r="G28" s="61">
        <f t="shared" si="3"/>
        <v>0</v>
      </c>
      <c r="H28" s="11">
        <v>23</v>
      </c>
      <c r="I28" s="62">
        <f t="shared" si="5"/>
        <v>0</v>
      </c>
      <c r="J28" s="62">
        <f t="shared" si="4"/>
        <v>0</v>
      </c>
      <c r="K28" s="46"/>
    </row>
    <row r="29" spans="1:11" ht="13.5" customHeight="1">
      <c r="A29" s="60">
        <v>20</v>
      </c>
      <c r="B29" s="82" t="s">
        <v>85</v>
      </c>
      <c r="C29" s="11" t="s">
        <v>35</v>
      </c>
      <c r="D29" s="11" t="s">
        <v>5</v>
      </c>
      <c r="E29" s="11">
        <v>4</v>
      </c>
      <c r="F29" s="11">
        <v>0</v>
      </c>
      <c r="G29" s="61">
        <f t="shared" si="3"/>
        <v>0</v>
      </c>
      <c r="H29" s="11">
        <v>23</v>
      </c>
      <c r="I29" s="62">
        <f t="shared" si="5"/>
        <v>0</v>
      </c>
      <c r="J29" s="62">
        <f t="shared" si="4"/>
        <v>0</v>
      </c>
      <c r="K29" s="46"/>
    </row>
    <row r="30" spans="1:11" ht="13.5" customHeight="1">
      <c r="A30" s="60">
        <v>21</v>
      </c>
      <c r="B30" s="82" t="s">
        <v>84</v>
      </c>
      <c r="C30" s="11" t="s">
        <v>35</v>
      </c>
      <c r="D30" s="11" t="s">
        <v>5</v>
      </c>
      <c r="E30" s="11">
        <v>11</v>
      </c>
      <c r="F30" s="11">
        <v>0</v>
      </c>
      <c r="G30" s="61">
        <f>PRODUCT(E30,F30)</f>
        <v>0</v>
      </c>
      <c r="H30" s="11">
        <v>23</v>
      </c>
      <c r="I30" s="62">
        <f t="shared" si="5"/>
        <v>0</v>
      </c>
      <c r="J30" s="62">
        <f t="shared" si="4"/>
        <v>0</v>
      </c>
      <c r="K30" s="46"/>
    </row>
    <row r="31" spans="1:11" ht="15" customHeight="1">
      <c r="A31" s="60">
        <v>22</v>
      </c>
      <c r="B31" s="82" t="s">
        <v>81</v>
      </c>
      <c r="C31" s="11" t="s">
        <v>35</v>
      </c>
      <c r="D31" s="11" t="s">
        <v>5</v>
      </c>
      <c r="E31" s="11">
        <v>5</v>
      </c>
      <c r="F31" s="11">
        <v>0</v>
      </c>
      <c r="G31" s="61">
        <f t="shared" si="3"/>
        <v>0</v>
      </c>
      <c r="H31" s="11">
        <v>23</v>
      </c>
      <c r="I31" s="62">
        <f t="shared" si="5"/>
        <v>0</v>
      </c>
      <c r="J31" s="62">
        <f>SUM(G31,I31)</f>
        <v>0</v>
      </c>
      <c r="K31" s="46"/>
    </row>
    <row r="32" spans="1:11" ht="16.5" customHeight="1">
      <c r="A32" s="60">
        <v>23</v>
      </c>
      <c r="B32" s="82" t="s">
        <v>80</v>
      </c>
      <c r="C32" s="11" t="s">
        <v>35</v>
      </c>
      <c r="D32" s="11" t="s">
        <v>5</v>
      </c>
      <c r="E32" s="11">
        <v>1</v>
      </c>
      <c r="F32" s="11">
        <v>0</v>
      </c>
      <c r="G32" s="61">
        <f>PRODUCT(E32,F32)</f>
        <v>0</v>
      </c>
      <c r="H32" s="11">
        <v>23</v>
      </c>
      <c r="I32" s="62">
        <f t="shared" si="5"/>
        <v>0</v>
      </c>
      <c r="J32" s="85">
        <f>SUM(G32,I32)</f>
        <v>0</v>
      </c>
      <c r="K32" s="46"/>
    </row>
    <row r="33" spans="1:11" ht="18" customHeight="1">
      <c r="A33" s="60">
        <v>24</v>
      </c>
      <c r="B33" s="82" t="s">
        <v>115</v>
      </c>
      <c r="C33" s="11" t="s">
        <v>35</v>
      </c>
      <c r="D33" s="11" t="s">
        <v>5</v>
      </c>
      <c r="E33" s="11">
        <v>4</v>
      </c>
      <c r="F33" s="11">
        <v>0</v>
      </c>
      <c r="G33" s="61">
        <f t="shared" ref="G33:G34" si="6">PRODUCT( E33,F33)</f>
        <v>0</v>
      </c>
      <c r="H33" s="11">
        <v>23</v>
      </c>
      <c r="I33" s="62">
        <f t="shared" ref="I33:I35" si="7">PRODUCT(G33,0.01, H33)</f>
        <v>0</v>
      </c>
      <c r="J33" s="62">
        <f t="shared" ref="J33:J34" si="8">SUM(G33,I33)</f>
        <v>0</v>
      </c>
      <c r="K33" s="46"/>
    </row>
    <row r="34" spans="1:11">
      <c r="A34" s="60">
        <v>25</v>
      </c>
      <c r="B34" s="82" t="s">
        <v>82</v>
      </c>
      <c r="C34" s="11" t="s">
        <v>35</v>
      </c>
      <c r="D34" s="11" t="s">
        <v>5</v>
      </c>
      <c r="E34" s="11">
        <v>5</v>
      </c>
      <c r="F34" s="11">
        <v>0</v>
      </c>
      <c r="G34" s="61">
        <f t="shared" si="6"/>
        <v>0</v>
      </c>
      <c r="H34" s="40">
        <v>23</v>
      </c>
      <c r="I34" s="41">
        <f t="shared" si="7"/>
        <v>0</v>
      </c>
      <c r="J34" s="41">
        <f t="shared" si="8"/>
        <v>0</v>
      </c>
      <c r="K34" s="46"/>
    </row>
    <row r="35" spans="1:11">
      <c r="A35" s="60">
        <v>26</v>
      </c>
      <c r="B35" s="82" t="s">
        <v>83</v>
      </c>
      <c r="C35" s="11" t="s">
        <v>35</v>
      </c>
      <c r="D35" s="11" t="s">
        <v>5</v>
      </c>
      <c r="E35" s="11">
        <v>1</v>
      </c>
      <c r="F35" s="11">
        <v>0</v>
      </c>
      <c r="G35" s="61">
        <f>PRODUCT(E35,F35)</f>
        <v>0</v>
      </c>
      <c r="H35" s="40">
        <v>23</v>
      </c>
      <c r="I35" s="62">
        <f t="shared" si="7"/>
        <v>0</v>
      </c>
      <c r="J35" s="85">
        <f>SUM(G35,I35)</f>
        <v>0</v>
      </c>
      <c r="K35" s="46"/>
    </row>
    <row r="36" spans="1:11">
      <c r="A36" s="60">
        <v>27</v>
      </c>
      <c r="B36" s="82" t="s">
        <v>65</v>
      </c>
      <c r="C36" s="11" t="s">
        <v>35</v>
      </c>
      <c r="D36" s="11" t="s">
        <v>5</v>
      </c>
      <c r="E36" s="11">
        <v>2</v>
      </c>
      <c r="F36" s="11">
        <v>0</v>
      </c>
      <c r="G36" s="61">
        <f t="shared" ref="G36:G45" si="9">PRODUCT( E36,F36)</f>
        <v>0</v>
      </c>
      <c r="H36" s="40">
        <v>23</v>
      </c>
      <c r="I36" s="41">
        <f t="shared" ref="I36:I45" si="10">PRODUCT(G36,0.01, H36)</f>
        <v>0</v>
      </c>
      <c r="J36" s="41">
        <f t="shared" ref="J36:J45" si="11">SUM(G36,I36)</f>
        <v>0</v>
      </c>
      <c r="K36" s="46"/>
    </row>
    <row r="37" spans="1:11">
      <c r="A37" s="60">
        <v>28</v>
      </c>
      <c r="B37" s="82" t="s">
        <v>66</v>
      </c>
      <c r="C37" s="11" t="s">
        <v>35</v>
      </c>
      <c r="D37" s="11" t="s">
        <v>5</v>
      </c>
      <c r="E37" s="11">
        <v>2</v>
      </c>
      <c r="F37" s="11">
        <v>0</v>
      </c>
      <c r="G37" s="61">
        <f t="shared" si="9"/>
        <v>0</v>
      </c>
      <c r="H37" s="11">
        <v>23</v>
      </c>
      <c r="I37" s="62">
        <f t="shared" si="10"/>
        <v>0</v>
      </c>
      <c r="J37" s="62">
        <f t="shared" si="11"/>
        <v>0</v>
      </c>
      <c r="K37" s="46"/>
    </row>
    <row r="38" spans="1:11">
      <c r="A38" s="60">
        <v>29</v>
      </c>
      <c r="B38" s="82" t="s">
        <v>67</v>
      </c>
      <c r="C38" s="11" t="s">
        <v>35</v>
      </c>
      <c r="D38" s="11" t="s">
        <v>5</v>
      </c>
      <c r="E38" s="11">
        <v>6</v>
      </c>
      <c r="F38" s="11">
        <v>0</v>
      </c>
      <c r="G38" s="61">
        <f t="shared" si="9"/>
        <v>0</v>
      </c>
      <c r="H38" s="40">
        <v>23</v>
      </c>
      <c r="I38" s="41">
        <f t="shared" si="10"/>
        <v>0</v>
      </c>
      <c r="J38" s="41">
        <f t="shared" si="11"/>
        <v>0</v>
      </c>
      <c r="K38" s="46"/>
    </row>
    <row r="39" spans="1:11">
      <c r="A39" s="60">
        <v>30</v>
      </c>
      <c r="B39" s="82" t="s">
        <v>68</v>
      </c>
      <c r="C39" s="11" t="s">
        <v>35</v>
      </c>
      <c r="D39" s="11" t="s">
        <v>5</v>
      </c>
      <c r="E39" s="11">
        <v>19</v>
      </c>
      <c r="F39" s="11">
        <v>0</v>
      </c>
      <c r="G39" s="61">
        <f t="shared" si="9"/>
        <v>0</v>
      </c>
      <c r="H39" s="40">
        <v>23</v>
      </c>
      <c r="I39" s="41">
        <f t="shared" si="10"/>
        <v>0</v>
      </c>
      <c r="J39" s="41">
        <f t="shared" si="11"/>
        <v>0</v>
      </c>
      <c r="K39" s="46"/>
    </row>
    <row r="40" spans="1:11">
      <c r="A40" s="60">
        <v>31</v>
      </c>
      <c r="B40" s="82" t="s">
        <v>69</v>
      </c>
      <c r="C40" s="11" t="s">
        <v>35</v>
      </c>
      <c r="D40" s="11" t="s">
        <v>5</v>
      </c>
      <c r="E40" s="11">
        <v>1</v>
      </c>
      <c r="F40" s="11">
        <v>0</v>
      </c>
      <c r="G40" s="61">
        <f t="shared" si="9"/>
        <v>0</v>
      </c>
      <c r="H40" s="40">
        <v>23</v>
      </c>
      <c r="I40" s="62">
        <f>PRODUCT(G40,0.01,H40)</f>
        <v>0</v>
      </c>
      <c r="J40" s="85">
        <f>SUM(G40,I40)</f>
        <v>0</v>
      </c>
      <c r="K40" s="46"/>
    </row>
    <row r="41" spans="1:11">
      <c r="A41" s="60">
        <v>32</v>
      </c>
      <c r="B41" s="82" t="s">
        <v>70</v>
      </c>
      <c r="C41" s="11" t="s">
        <v>35</v>
      </c>
      <c r="D41" s="11" t="s">
        <v>5</v>
      </c>
      <c r="E41" s="11">
        <v>1</v>
      </c>
      <c r="F41" s="11">
        <v>0</v>
      </c>
      <c r="G41" s="61">
        <f t="shared" si="9"/>
        <v>0</v>
      </c>
      <c r="H41" s="40">
        <v>23</v>
      </c>
      <c r="I41" s="41">
        <f t="shared" si="10"/>
        <v>0</v>
      </c>
      <c r="J41" s="41">
        <f t="shared" si="11"/>
        <v>0</v>
      </c>
      <c r="K41" s="46"/>
    </row>
    <row r="42" spans="1:11">
      <c r="A42" s="60">
        <v>33</v>
      </c>
      <c r="B42" s="82" t="s">
        <v>71</v>
      </c>
      <c r="C42" s="11" t="s">
        <v>35</v>
      </c>
      <c r="D42" s="11" t="s">
        <v>5</v>
      </c>
      <c r="E42" s="11">
        <v>3</v>
      </c>
      <c r="F42" s="11">
        <v>0</v>
      </c>
      <c r="G42" s="61">
        <f t="shared" si="9"/>
        <v>0</v>
      </c>
      <c r="H42" s="40">
        <v>23</v>
      </c>
      <c r="I42" s="41">
        <f t="shared" si="10"/>
        <v>0</v>
      </c>
      <c r="J42" s="41">
        <f t="shared" si="11"/>
        <v>0</v>
      </c>
      <c r="K42" s="46"/>
    </row>
    <row r="43" spans="1:11">
      <c r="A43" s="60">
        <v>34</v>
      </c>
      <c r="B43" s="82" t="s">
        <v>72</v>
      </c>
      <c r="C43" s="11" t="s">
        <v>35</v>
      </c>
      <c r="D43" s="11" t="s">
        <v>5</v>
      </c>
      <c r="E43" s="11">
        <v>5</v>
      </c>
      <c r="F43" s="11">
        <v>0</v>
      </c>
      <c r="G43" s="61">
        <f t="shared" si="9"/>
        <v>0</v>
      </c>
      <c r="H43" s="40">
        <v>23</v>
      </c>
      <c r="I43" s="41">
        <f t="shared" si="10"/>
        <v>0</v>
      </c>
      <c r="J43" s="41">
        <f t="shared" si="11"/>
        <v>0</v>
      </c>
      <c r="K43" s="46"/>
    </row>
    <row r="44" spans="1:11">
      <c r="A44" s="60">
        <v>35</v>
      </c>
      <c r="B44" s="82" t="s">
        <v>73</v>
      </c>
      <c r="C44" s="11" t="s">
        <v>35</v>
      </c>
      <c r="D44" s="11" t="s">
        <v>5</v>
      </c>
      <c r="E44" s="11">
        <v>1</v>
      </c>
      <c r="F44" s="11">
        <v>0</v>
      </c>
      <c r="G44" s="61">
        <f t="shared" si="9"/>
        <v>0</v>
      </c>
      <c r="H44" s="40">
        <v>23</v>
      </c>
      <c r="I44" s="41">
        <f t="shared" si="10"/>
        <v>0</v>
      </c>
      <c r="J44" s="41">
        <f t="shared" si="11"/>
        <v>0</v>
      </c>
      <c r="K44" s="46"/>
    </row>
    <row r="45" spans="1:11">
      <c r="A45" s="60">
        <v>36</v>
      </c>
      <c r="B45" s="82" t="s">
        <v>74</v>
      </c>
      <c r="C45" s="11" t="s">
        <v>35</v>
      </c>
      <c r="D45" s="11" t="s">
        <v>5</v>
      </c>
      <c r="E45" s="11">
        <v>93</v>
      </c>
      <c r="F45" s="11">
        <v>0</v>
      </c>
      <c r="G45" s="61">
        <f t="shared" si="9"/>
        <v>0</v>
      </c>
      <c r="H45" s="40">
        <v>23</v>
      </c>
      <c r="I45" s="41">
        <f t="shared" si="10"/>
        <v>0</v>
      </c>
      <c r="J45" s="85">
        <f t="shared" si="11"/>
        <v>0</v>
      </c>
      <c r="K45" s="46"/>
    </row>
    <row r="46" spans="1:11">
      <c r="A46" s="60">
        <v>37</v>
      </c>
      <c r="B46" s="82" t="s">
        <v>75</v>
      </c>
      <c r="C46" s="11" t="s">
        <v>35</v>
      </c>
      <c r="D46" s="11" t="s">
        <v>5</v>
      </c>
      <c r="E46" s="11">
        <v>189</v>
      </c>
      <c r="F46" s="11">
        <v>0</v>
      </c>
      <c r="G46" s="61">
        <f t="shared" ref="G46:G49" si="12">PRODUCT( E46,F46)</f>
        <v>0</v>
      </c>
      <c r="H46" s="40">
        <v>23</v>
      </c>
      <c r="I46" s="41">
        <f t="shared" ref="I46:I49" si="13">PRODUCT(G46,0.01, H46)</f>
        <v>0</v>
      </c>
      <c r="J46" s="41">
        <f t="shared" ref="J46:J49" si="14">SUM(G46,I46)</f>
        <v>0</v>
      </c>
      <c r="K46" s="46"/>
    </row>
    <row r="47" spans="1:11">
      <c r="A47" s="60">
        <v>38</v>
      </c>
      <c r="B47" s="82" t="s">
        <v>76</v>
      </c>
      <c r="C47" s="11" t="s">
        <v>35</v>
      </c>
      <c r="D47" s="11" t="s">
        <v>5</v>
      </c>
      <c r="E47" s="11">
        <v>33</v>
      </c>
      <c r="F47" s="11">
        <v>0</v>
      </c>
      <c r="G47" s="61">
        <f>PRODUCT( E47,F47)</f>
        <v>0</v>
      </c>
      <c r="H47" s="40">
        <v>23</v>
      </c>
      <c r="I47" s="41">
        <f t="shared" si="13"/>
        <v>0</v>
      </c>
      <c r="J47" s="41">
        <f t="shared" si="14"/>
        <v>0</v>
      </c>
      <c r="K47" s="46"/>
    </row>
    <row r="48" spans="1:11">
      <c r="A48" s="60">
        <v>39</v>
      </c>
      <c r="B48" s="82" t="s">
        <v>77</v>
      </c>
      <c r="C48" s="11" t="s">
        <v>35</v>
      </c>
      <c r="D48" s="11" t="s">
        <v>5</v>
      </c>
      <c r="E48" s="11">
        <v>9</v>
      </c>
      <c r="F48" s="11">
        <v>0</v>
      </c>
      <c r="G48" s="61">
        <f t="shared" si="12"/>
        <v>0</v>
      </c>
      <c r="H48" s="40">
        <v>23</v>
      </c>
      <c r="I48" s="62">
        <f t="shared" si="13"/>
        <v>0</v>
      </c>
      <c r="J48" s="85">
        <f t="shared" si="14"/>
        <v>0</v>
      </c>
      <c r="K48" s="46"/>
    </row>
    <row r="49" spans="1:11">
      <c r="A49" s="60">
        <v>40</v>
      </c>
      <c r="B49" s="82" t="s">
        <v>61</v>
      </c>
      <c r="C49" s="11" t="s">
        <v>35</v>
      </c>
      <c r="D49" s="11" t="s">
        <v>5</v>
      </c>
      <c r="E49" s="11">
        <v>2</v>
      </c>
      <c r="F49" s="11">
        <v>0</v>
      </c>
      <c r="G49" s="61">
        <f t="shared" si="12"/>
        <v>0</v>
      </c>
      <c r="H49" s="40">
        <v>23</v>
      </c>
      <c r="I49" s="62">
        <f t="shared" si="13"/>
        <v>0</v>
      </c>
      <c r="J49" s="85">
        <f t="shared" si="14"/>
        <v>0</v>
      </c>
      <c r="K49" s="46"/>
    </row>
    <row r="50" spans="1:11">
      <c r="A50" s="60">
        <v>41</v>
      </c>
      <c r="B50" s="82" t="s">
        <v>78</v>
      </c>
      <c r="C50" s="11" t="s">
        <v>35</v>
      </c>
      <c r="D50" s="11" t="s">
        <v>5</v>
      </c>
      <c r="E50" s="11">
        <v>5</v>
      </c>
      <c r="F50" s="11">
        <v>0</v>
      </c>
      <c r="G50" s="61">
        <f t="shared" ref="G50" si="15">PRODUCT( E50,F50)</f>
        <v>0</v>
      </c>
      <c r="H50" s="40">
        <v>23</v>
      </c>
      <c r="I50" s="41">
        <f t="shared" ref="I50" si="16">PRODUCT(G50,0.01, H50)</f>
        <v>0</v>
      </c>
      <c r="J50" s="41">
        <f t="shared" ref="J50" si="17">SUM(G50,I50)</f>
        <v>0</v>
      </c>
      <c r="K50" s="46"/>
    </row>
    <row r="51" spans="1:11" ht="17.25" customHeight="1" thickBot="1">
      <c r="A51" s="60">
        <v>42</v>
      </c>
      <c r="B51" s="82" t="s">
        <v>79</v>
      </c>
      <c r="C51" s="11" t="s">
        <v>35</v>
      </c>
      <c r="D51" s="11" t="s">
        <v>5</v>
      </c>
      <c r="E51" s="11">
        <v>4</v>
      </c>
      <c r="F51" s="11">
        <v>0</v>
      </c>
      <c r="G51" s="61">
        <f>PRODUCT(E51,F51)</f>
        <v>0</v>
      </c>
      <c r="H51" s="40">
        <v>23</v>
      </c>
      <c r="I51" s="62">
        <f>PRODUCT(G51,0.01,H51)</f>
        <v>0</v>
      </c>
      <c r="J51" s="85">
        <f>SUM(G51,I51)</f>
        <v>0</v>
      </c>
      <c r="K51" s="46"/>
    </row>
    <row r="52" spans="1:11" ht="14.25" customHeight="1">
      <c r="A52" s="67" t="s">
        <v>60</v>
      </c>
      <c r="B52" s="68"/>
      <c r="C52" s="63"/>
      <c r="D52" s="79" t="s">
        <v>40</v>
      </c>
      <c r="E52" s="79"/>
      <c r="F52" s="64" t="s">
        <v>3</v>
      </c>
      <c r="G52" s="34">
        <f>SUM(G10:G51)</f>
        <v>0</v>
      </c>
      <c r="H52" s="35" t="s">
        <v>6</v>
      </c>
      <c r="I52" s="34">
        <f>SUM(I10:I51)</f>
        <v>0</v>
      </c>
      <c r="J52" s="36">
        <f>SUM(J10:J51)</f>
        <v>0</v>
      </c>
      <c r="K52" s="46"/>
    </row>
    <row r="53" spans="1:11" ht="30.75" customHeight="1" thickBot="1">
      <c r="A53" s="69" t="s">
        <v>59</v>
      </c>
      <c r="B53" s="70"/>
      <c r="C53" s="65"/>
      <c r="D53" s="81" t="s">
        <v>41</v>
      </c>
      <c r="E53" s="80"/>
      <c r="F53" s="66" t="s">
        <v>3</v>
      </c>
      <c r="G53" s="37">
        <f>PRODUCT(G52,3)</f>
        <v>0</v>
      </c>
      <c r="H53" s="38" t="s">
        <v>6</v>
      </c>
      <c r="I53" s="37">
        <f>PRODUCT(I52,3)</f>
        <v>0</v>
      </c>
      <c r="J53" s="39">
        <f>PRODUCT(J52,3)</f>
        <v>0</v>
      </c>
    </row>
    <row r="54" spans="1:11" ht="74.25" customHeight="1">
      <c r="A54" s="31"/>
      <c r="B54" s="10"/>
      <c r="C54" s="10"/>
      <c r="D54" s="9"/>
      <c r="E54" s="9"/>
      <c r="F54" s="9"/>
      <c r="H54" s="75" t="s">
        <v>39</v>
      </c>
    </row>
    <row r="55" spans="1:11" ht="20.25" customHeight="1">
      <c r="A55" s="31"/>
      <c r="B55" s="10" t="s">
        <v>119</v>
      </c>
      <c r="C55" s="10"/>
      <c r="D55" s="9"/>
      <c r="E55" s="9"/>
      <c r="F55" s="9"/>
      <c r="G55" s="71" t="s">
        <v>105</v>
      </c>
      <c r="H55" s="71"/>
    </row>
    <row r="56" spans="1:11" ht="42.75" customHeight="1">
      <c r="A56" s="1"/>
      <c r="B56" s="115" t="s">
        <v>121</v>
      </c>
      <c r="C56" s="6"/>
      <c r="D56" s="2"/>
      <c r="E56" s="3"/>
      <c r="F56" s="3"/>
      <c r="G56" s="3"/>
      <c r="H56" s="3"/>
      <c r="I56" s="4"/>
      <c r="J56" s="3"/>
    </row>
    <row r="57" spans="1:11" ht="22.5" customHeight="1">
      <c r="A57" s="30"/>
      <c r="B57" s="10" t="s">
        <v>120</v>
      </c>
      <c r="C57" s="10"/>
      <c r="D57" s="9"/>
      <c r="E57" s="9"/>
      <c r="F57" s="9"/>
      <c r="G57" s="9"/>
      <c r="H57" s="9"/>
      <c r="I57" s="4"/>
      <c r="J57" s="3"/>
    </row>
    <row r="58" spans="1:11" ht="48.75" customHeight="1" thickBot="1">
      <c r="A58" s="30" t="s">
        <v>109</v>
      </c>
      <c r="B58" s="58"/>
      <c r="C58" s="58"/>
      <c r="D58" s="59"/>
      <c r="E58" s="58"/>
      <c r="F58" s="58"/>
      <c r="G58" s="58"/>
      <c r="H58" s="29"/>
      <c r="I58" s="4"/>
      <c r="J58" s="3"/>
    </row>
    <row r="59" spans="1:11" ht="60" thickBot="1">
      <c r="A59" s="13" t="s">
        <v>0</v>
      </c>
      <c r="B59" s="14" t="s">
        <v>106</v>
      </c>
      <c r="C59" s="21" t="s">
        <v>29</v>
      </c>
      <c r="D59" s="15" t="s">
        <v>1</v>
      </c>
      <c r="E59" s="15" t="s">
        <v>2</v>
      </c>
      <c r="F59" s="14" t="s">
        <v>30</v>
      </c>
      <c r="G59" s="14" t="s">
        <v>32</v>
      </c>
      <c r="H59" s="14" t="s">
        <v>31</v>
      </c>
      <c r="I59" s="14" t="s">
        <v>33</v>
      </c>
      <c r="J59" s="32" t="s">
        <v>34</v>
      </c>
    </row>
    <row r="60" spans="1:11" ht="15.75" thickBot="1">
      <c r="A60" s="16">
        <v>1</v>
      </c>
      <c r="B60" s="17">
        <v>2</v>
      </c>
      <c r="C60" s="17">
        <v>3</v>
      </c>
      <c r="D60" s="17">
        <v>4</v>
      </c>
      <c r="E60" s="17">
        <v>5</v>
      </c>
      <c r="F60" s="17">
        <v>6</v>
      </c>
      <c r="G60" s="17">
        <v>7</v>
      </c>
      <c r="H60" s="17">
        <v>8</v>
      </c>
      <c r="I60" s="18">
        <v>9</v>
      </c>
      <c r="J60" s="18">
        <v>10</v>
      </c>
    </row>
    <row r="61" spans="1:11" ht="25.5">
      <c r="A61" s="25"/>
      <c r="B61" s="84" t="s">
        <v>107</v>
      </c>
      <c r="C61" s="26"/>
      <c r="D61" s="27"/>
      <c r="E61" s="27"/>
      <c r="F61" s="28" t="s">
        <v>24</v>
      </c>
      <c r="G61" s="28"/>
      <c r="H61" s="28"/>
      <c r="I61" s="28"/>
      <c r="J61" s="33"/>
    </row>
    <row r="62" spans="1:11">
      <c r="A62" s="22" t="s">
        <v>25</v>
      </c>
      <c r="B62" s="78" t="s">
        <v>52</v>
      </c>
      <c r="C62" s="5" t="s">
        <v>35</v>
      </c>
      <c r="D62" s="5" t="s">
        <v>5</v>
      </c>
      <c r="E62" s="11">
        <v>100</v>
      </c>
      <c r="F62" s="61">
        <v>0</v>
      </c>
      <c r="G62" s="90">
        <f t="shared" ref="G62:G64" si="18">PRODUCT( E62,F62)</f>
        <v>0</v>
      </c>
      <c r="H62" s="5">
        <v>23</v>
      </c>
      <c r="I62" s="89">
        <f t="shared" ref="I62:I82" si="19">PRODUCT(G62,0.01, H62)</f>
        <v>0</v>
      </c>
      <c r="J62" s="86">
        <f>SUM(G62,I62)</f>
        <v>0</v>
      </c>
    </row>
    <row r="63" spans="1:11">
      <c r="A63" s="22" t="s">
        <v>7</v>
      </c>
      <c r="B63" s="12" t="s">
        <v>42</v>
      </c>
      <c r="C63" s="5" t="s">
        <v>35</v>
      </c>
      <c r="D63" s="5" t="s">
        <v>5</v>
      </c>
      <c r="E63" s="11">
        <v>50</v>
      </c>
      <c r="F63" s="61">
        <v>0</v>
      </c>
      <c r="G63" s="90">
        <f t="shared" si="18"/>
        <v>0</v>
      </c>
      <c r="H63" s="5">
        <v>23</v>
      </c>
      <c r="I63" s="89">
        <f t="shared" si="19"/>
        <v>0</v>
      </c>
      <c r="J63" s="86">
        <f>SUM(G63,I63)</f>
        <v>0</v>
      </c>
    </row>
    <row r="64" spans="1:11">
      <c r="A64" s="22" t="s">
        <v>26</v>
      </c>
      <c r="B64" s="12" t="s">
        <v>43</v>
      </c>
      <c r="C64" s="5" t="s">
        <v>35</v>
      </c>
      <c r="D64" s="5" t="s">
        <v>4</v>
      </c>
      <c r="E64" s="11">
        <v>60</v>
      </c>
      <c r="F64" s="61">
        <v>0</v>
      </c>
      <c r="G64" s="90">
        <f t="shared" si="18"/>
        <v>0</v>
      </c>
      <c r="H64" s="5">
        <v>23</v>
      </c>
      <c r="I64" s="89">
        <f t="shared" si="19"/>
        <v>0</v>
      </c>
      <c r="J64" s="86">
        <f>SUM(G64,I64)</f>
        <v>0</v>
      </c>
    </row>
    <row r="65" spans="1:10">
      <c r="A65" s="22" t="s">
        <v>8</v>
      </c>
      <c r="B65" s="12" t="s">
        <v>44</v>
      </c>
      <c r="C65" s="5" t="s">
        <v>35</v>
      </c>
      <c r="D65" s="5" t="s">
        <v>5</v>
      </c>
      <c r="E65" s="11">
        <v>700</v>
      </c>
      <c r="F65" s="61">
        <v>0</v>
      </c>
      <c r="G65" s="90">
        <f>PRODUCT( E65,F65)</f>
        <v>0</v>
      </c>
      <c r="H65" s="5">
        <v>23</v>
      </c>
      <c r="I65" s="89">
        <f t="shared" si="19"/>
        <v>0</v>
      </c>
      <c r="J65" s="86">
        <f>SUM(G65,I65)</f>
        <v>0</v>
      </c>
    </row>
    <row r="66" spans="1:10" ht="28.5">
      <c r="A66" s="22" t="s">
        <v>9</v>
      </c>
      <c r="B66" s="20" t="s">
        <v>45</v>
      </c>
      <c r="C66" s="11" t="s">
        <v>35</v>
      </c>
      <c r="D66" s="77" t="s">
        <v>5</v>
      </c>
      <c r="E66" s="11">
        <v>130</v>
      </c>
      <c r="F66" s="61">
        <v>0</v>
      </c>
      <c r="G66" s="61">
        <f>PRODUCT(E66,F66)</f>
        <v>0</v>
      </c>
      <c r="H66" s="11">
        <v>23</v>
      </c>
      <c r="I66" s="62">
        <f t="shared" si="19"/>
        <v>0</v>
      </c>
      <c r="J66" s="91">
        <f>SUM(G66,I66)</f>
        <v>0</v>
      </c>
    </row>
    <row r="67" spans="1:10">
      <c r="A67" s="22" t="s">
        <v>10</v>
      </c>
      <c r="B67" s="19" t="s">
        <v>104</v>
      </c>
      <c r="C67" s="5" t="s">
        <v>35</v>
      </c>
      <c r="D67" s="5" t="s">
        <v>5</v>
      </c>
      <c r="E67" s="11">
        <v>40</v>
      </c>
      <c r="F67" s="61">
        <v>0</v>
      </c>
      <c r="G67" s="90">
        <f>PRODUCT(E67,F67)</f>
        <v>0</v>
      </c>
      <c r="H67" s="5">
        <v>23</v>
      </c>
      <c r="I67" s="89">
        <f t="shared" si="19"/>
        <v>0</v>
      </c>
      <c r="J67" s="86">
        <f t="shared" ref="J67:J82" si="20">SUM(G67,I67)</f>
        <v>0</v>
      </c>
    </row>
    <row r="68" spans="1:10">
      <c r="A68" s="22" t="s">
        <v>11</v>
      </c>
      <c r="B68" s="19" t="s">
        <v>53</v>
      </c>
      <c r="C68" s="5" t="s">
        <v>35</v>
      </c>
      <c r="D68" s="5" t="s">
        <v>57</v>
      </c>
      <c r="E68" s="77">
        <v>350</v>
      </c>
      <c r="F68" s="61">
        <v>0</v>
      </c>
      <c r="G68" s="90">
        <f>PRODUCT(E68,F68)</f>
        <v>0</v>
      </c>
      <c r="H68" s="5">
        <v>23</v>
      </c>
      <c r="I68" s="89">
        <f t="shared" si="19"/>
        <v>0</v>
      </c>
      <c r="J68" s="86">
        <f t="shared" si="20"/>
        <v>0</v>
      </c>
    </row>
    <row r="69" spans="1:10">
      <c r="A69" s="22" t="s">
        <v>12</v>
      </c>
      <c r="B69" s="8" t="s">
        <v>46</v>
      </c>
      <c r="C69" s="5" t="s">
        <v>35</v>
      </c>
      <c r="D69" s="5" t="s">
        <v>5</v>
      </c>
      <c r="E69" s="11">
        <v>150</v>
      </c>
      <c r="F69" s="61">
        <v>0</v>
      </c>
      <c r="G69" s="90">
        <f t="shared" ref="G69:G82" si="21">PRODUCT( E69,F69)</f>
        <v>0</v>
      </c>
      <c r="H69" s="5">
        <v>23</v>
      </c>
      <c r="I69" s="89">
        <f t="shared" si="19"/>
        <v>0</v>
      </c>
      <c r="J69" s="88">
        <f t="shared" si="20"/>
        <v>0</v>
      </c>
    </row>
    <row r="70" spans="1:10">
      <c r="A70" s="22" t="s">
        <v>13</v>
      </c>
      <c r="B70" s="8" t="s">
        <v>56</v>
      </c>
      <c r="C70" s="5" t="s">
        <v>35</v>
      </c>
      <c r="D70" s="5" t="s">
        <v>5</v>
      </c>
      <c r="E70" s="77">
        <v>25</v>
      </c>
      <c r="F70" s="61">
        <v>0</v>
      </c>
      <c r="G70" s="90">
        <f t="shared" si="21"/>
        <v>0</v>
      </c>
      <c r="H70" s="5">
        <v>23</v>
      </c>
      <c r="I70" s="89">
        <f t="shared" si="19"/>
        <v>0</v>
      </c>
      <c r="J70" s="86">
        <f t="shared" si="20"/>
        <v>0</v>
      </c>
    </row>
    <row r="71" spans="1:10" ht="28.5">
      <c r="A71" s="22" t="s">
        <v>14</v>
      </c>
      <c r="B71" s="8" t="s">
        <v>47</v>
      </c>
      <c r="C71" s="5" t="s">
        <v>35</v>
      </c>
      <c r="D71" s="5" t="s">
        <v>5</v>
      </c>
      <c r="E71" s="11">
        <v>60</v>
      </c>
      <c r="F71" s="61">
        <v>0</v>
      </c>
      <c r="G71" s="90">
        <f t="shared" si="21"/>
        <v>0</v>
      </c>
      <c r="H71" s="5">
        <v>23</v>
      </c>
      <c r="I71" s="89">
        <f t="shared" si="19"/>
        <v>0</v>
      </c>
      <c r="J71" s="86">
        <f>SUM(G71,I71)</f>
        <v>0</v>
      </c>
    </row>
    <row r="72" spans="1:10">
      <c r="A72" s="22" t="s">
        <v>15</v>
      </c>
      <c r="B72" s="12" t="s">
        <v>55</v>
      </c>
      <c r="C72" s="5" t="s">
        <v>35</v>
      </c>
      <c r="D72" s="5" t="s">
        <v>5</v>
      </c>
      <c r="E72" s="11">
        <v>15</v>
      </c>
      <c r="F72" s="61">
        <v>0</v>
      </c>
      <c r="G72" s="90">
        <f t="shared" si="21"/>
        <v>0</v>
      </c>
      <c r="H72" s="5">
        <v>23</v>
      </c>
      <c r="I72" s="89">
        <f t="shared" si="19"/>
        <v>0</v>
      </c>
      <c r="J72" s="86">
        <f t="shared" si="20"/>
        <v>0</v>
      </c>
    </row>
    <row r="73" spans="1:10">
      <c r="A73" s="22" t="s">
        <v>16</v>
      </c>
      <c r="B73" s="8" t="s">
        <v>63</v>
      </c>
      <c r="C73" s="5" t="s">
        <v>35</v>
      </c>
      <c r="D73" s="5" t="s">
        <v>5</v>
      </c>
      <c r="E73" s="11">
        <v>17</v>
      </c>
      <c r="F73" s="61">
        <v>0</v>
      </c>
      <c r="G73" s="90">
        <f t="shared" si="21"/>
        <v>0</v>
      </c>
      <c r="H73" s="5">
        <v>23</v>
      </c>
      <c r="I73" s="89">
        <f t="shared" si="19"/>
        <v>0</v>
      </c>
      <c r="J73" s="86">
        <f t="shared" si="20"/>
        <v>0</v>
      </c>
    </row>
    <row r="74" spans="1:10">
      <c r="A74" s="22" t="s">
        <v>17</v>
      </c>
      <c r="B74" s="19" t="s">
        <v>49</v>
      </c>
      <c r="C74" s="5" t="s">
        <v>35</v>
      </c>
      <c r="D74" s="5" t="s">
        <v>5</v>
      </c>
      <c r="E74" s="11">
        <v>20</v>
      </c>
      <c r="F74" s="61">
        <v>0</v>
      </c>
      <c r="G74" s="90">
        <f t="shared" si="21"/>
        <v>0</v>
      </c>
      <c r="H74" s="5">
        <v>23</v>
      </c>
      <c r="I74" s="89">
        <f t="shared" si="19"/>
        <v>0</v>
      </c>
      <c r="J74" s="86">
        <f t="shared" si="20"/>
        <v>0</v>
      </c>
    </row>
    <row r="75" spans="1:10">
      <c r="A75" s="22" t="s">
        <v>18</v>
      </c>
      <c r="B75" s="8" t="s">
        <v>48</v>
      </c>
      <c r="C75" s="5" t="s">
        <v>35</v>
      </c>
      <c r="D75" s="5" t="s">
        <v>4</v>
      </c>
      <c r="E75" s="77">
        <v>20</v>
      </c>
      <c r="F75" s="61">
        <v>0</v>
      </c>
      <c r="G75" s="90">
        <f t="shared" si="21"/>
        <v>0</v>
      </c>
      <c r="H75" s="5">
        <v>23</v>
      </c>
      <c r="I75" s="89">
        <f t="shared" si="19"/>
        <v>0</v>
      </c>
      <c r="J75" s="88">
        <f t="shared" si="20"/>
        <v>0</v>
      </c>
    </row>
    <row r="76" spans="1:10">
      <c r="A76" s="22" t="s">
        <v>19</v>
      </c>
      <c r="B76" s="20" t="s">
        <v>51</v>
      </c>
      <c r="C76" s="5" t="s">
        <v>35</v>
      </c>
      <c r="D76" s="11" t="s">
        <v>5</v>
      </c>
      <c r="E76" s="11">
        <v>20</v>
      </c>
      <c r="F76" s="61">
        <v>0</v>
      </c>
      <c r="G76" s="61">
        <f t="shared" si="21"/>
        <v>0</v>
      </c>
      <c r="H76" s="11">
        <v>23</v>
      </c>
      <c r="I76" s="62">
        <f t="shared" si="19"/>
        <v>0</v>
      </c>
      <c r="J76" s="87">
        <f t="shared" si="20"/>
        <v>0</v>
      </c>
    </row>
    <row r="77" spans="1:10">
      <c r="A77" s="22" t="s">
        <v>20</v>
      </c>
      <c r="B77" s="19" t="s">
        <v>62</v>
      </c>
      <c r="C77" s="5" t="s">
        <v>35</v>
      </c>
      <c r="D77" s="5" t="s">
        <v>5</v>
      </c>
      <c r="E77" s="77">
        <v>40</v>
      </c>
      <c r="F77" s="61">
        <v>0</v>
      </c>
      <c r="G77" s="90">
        <f t="shared" si="21"/>
        <v>0</v>
      </c>
      <c r="H77" s="5">
        <v>23</v>
      </c>
      <c r="I77" s="89">
        <f t="shared" si="19"/>
        <v>0</v>
      </c>
      <c r="J77" s="88">
        <f t="shared" si="20"/>
        <v>0</v>
      </c>
    </row>
    <row r="78" spans="1:10" ht="28.5">
      <c r="A78" s="22" t="s">
        <v>21</v>
      </c>
      <c r="B78" s="19" t="s">
        <v>58</v>
      </c>
      <c r="C78" s="5" t="s">
        <v>35</v>
      </c>
      <c r="D78" s="5" t="s">
        <v>5</v>
      </c>
      <c r="E78" s="77">
        <v>40</v>
      </c>
      <c r="F78" s="61">
        <v>0</v>
      </c>
      <c r="G78" s="90">
        <f t="shared" si="21"/>
        <v>0</v>
      </c>
      <c r="H78" s="5">
        <v>23</v>
      </c>
      <c r="I78" s="89">
        <f t="shared" si="19"/>
        <v>0</v>
      </c>
      <c r="J78" s="86">
        <f>SUM(G78,I78)</f>
        <v>0</v>
      </c>
    </row>
    <row r="79" spans="1:10">
      <c r="A79" s="11" t="s">
        <v>22</v>
      </c>
      <c r="B79" s="12" t="s">
        <v>54</v>
      </c>
      <c r="C79" s="5" t="s">
        <v>35</v>
      </c>
      <c r="D79" s="5" t="s">
        <v>5</v>
      </c>
      <c r="E79" s="11">
        <v>200</v>
      </c>
      <c r="F79" s="61">
        <v>0</v>
      </c>
      <c r="G79" s="90">
        <f t="shared" si="21"/>
        <v>0</v>
      </c>
      <c r="H79" s="5">
        <v>23</v>
      </c>
      <c r="I79" s="89">
        <f t="shared" si="19"/>
        <v>0</v>
      </c>
      <c r="J79" s="88">
        <f>SUM(G79,I79)</f>
        <v>0</v>
      </c>
    </row>
    <row r="80" spans="1:10">
      <c r="A80" s="22" t="s">
        <v>23</v>
      </c>
      <c r="B80" s="20" t="s">
        <v>114</v>
      </c>
      <c r="C80" s="5" t="s">
        <v>35</v>
      </c>
      <c r="D80" s="11" t="s">
        <v>5</v>
      </c>
      <c r="E80" s="77">
        <v>15</v>
      </c>
      <c r="F80" s="61">
        <v>0</v>
      </c>
      <c r="G80" s="61">
        <f t="shared" si="21"/>
        <v>0</v>
      </c>
      <c r="H80" s="11">
        <v>23</v>
      </c>
      <c r="I80" s="62">
        <f t="shared" si="19"/>
        <v>0</v>
      </c>
      <c r="J80" s="87">
        <f t="shared" si="20"/>
        <v>0</v>
      </c>
    </row>
    <row r="81" spans="1:10" ht="28.5">
      <c r="A81" s="22" t="s">
        <v>27</v>
      </c>
      <c r="B81" s="12" t="s">
        <v>113</v>
      </c>
      <c r="C81" s="5" t="s">
        <v>35</v>
      </c>
      <c r="D81" s="5" t="s">
        <v>5</v>
      </c>
      <c r="E81" s="5">
        <v>40</v>
      </c>
      <c r="F81" s="90">
        <v>0</v>
      </c>
      <c r="G81" s="90">
        <f t="shared" si="21"/>
        <v>0</v>
      </c>
      <c r="H81" s="5">
        <v>23</v>
      </c>
      <c r="I81" s="89">
        <f t="shared" si="19"/>
        <v>0</v>
      </c>
      <c r="J81" s="86">
        <f t="shared" si="20"/>
        <v>0</v>
      </c>
    </row>
    <row r="82" spans="1:10" ht="15.75" thickBot="1">
      <c r="A82" s="22" t="s">
        <v>28</v>
      </c>
      <c r="B82" s="93" t="s">
        <v>103</v>
      </c>
      <c r="C82" s="94" t="s">
        <v>35</v>
      </c>
      <c r="D82" s="94" t="s">
        <v>5</v>
      </c>
      <c r="E82" s="94">
        <v>6</v>
      </c>
      <c r="F82" s="95">
        <v>0</v>
      </c>
      <c r="G82" s="90">
        <f t="shared" si="21"/>
        <v>0</v>
      </c>
      <c r="H82" s="5">
        <v>23</v>
      </c>
      <c r="I82" s="89">
        <f t="shared" si="19"/>
        <v>0</v>
      </c>
      <c r="J82" s="88">
        <f t="shared" si="20"/>
        <v>0</v>
      </c>
    </row>
    <row r="83" spans="1:10" ht="15.75" thickBot="1">
      <c r="A83" s="101" t="s">
        <v>50</v>
      </c>
      <c r="B83" s="103" t="s">
        <v>112</v>
      </c>
      <c r="C83" s="104"/>
      <c r="D83" s="104"/>
      <c r="E83" s="105"/>
      <c r="F83" s="106"/>
      <c r="G83" s="92">
        <f>SUM(G62:G82)</f>
        <v>0</v>
      </c>
      <c r="H83" s="110" t="s">
        <v>6</v>
      </c>
      <c r="I83" s="23">
        <f>SUM(I62:I82)</f>
        <v>0</v>
      </c>
      <c r="J83" s="24">
        <f>SUM(J62:J82)</f>
        <v>0</v>
      </c>
    </row>
    <row r="84" spans="1:10" ht="30" customHeight="1" thickBot="1">
      <c r="A84" s="102">
        <v>23</v>
      </c>
      <c r="B84" s="107" t="s">
        <v>118</v>
      </c>
      <c r="C84" s="108"/>
      <c r="D84" s="108"/>
      <c r="E84" s="108"/>
      <c r="F84" s="109"/>
      <c r="G84" s="112">
        <f>SUM(G53,G83)</f>
        <v>0</v>
      </c>
      <c r="H84" s="111"/>
      <c r="I84" s="113">
        <f>SUM(I53,I83)</f>
        <v>0</v>
      </c>
      <c r="J84" s="114">
        <f>SUM(J53,J83)</f>
        <v>0</v>
      </c>
    </row>
    <row r="85" spans="1:10">
      <c r="H85" s="75"/>
    </row>
    <row r="86" spans="1:10">
      <c r="G86" s="71"/>
      <c r="H86" s="71"/>
    </row>
    <row r="87" spans="1:10" ht="26.25" customHeight="1">
      <c r="H87" s="75" t="s">
        <v>39</v>
      </c>
    </row>
    <row r="88" spans="1:10" ht="27.75" customHeight="1">
      <c r="G88" s="71" t="s">
        <v>105</v>
      </c>
      <c r="H88" s="71"/>
    </row>
  </sheetData>
  <mergeCells count="1">
    <mergeCell ref="A4:K4"/>
  </mergeCells>
  <pageMargins left="0.23622047244094491" right="0.23622047244094491" top="0.38541666666666669" bottom="0.74803149606299213" header="0.31496062992125984" footer="0.31496062992125984"/>
  <pageSetup paperSize="9" orientation="landscape" horizontalDpi="4294967295" verticalDpi="4294967295" r:id="rId1"/>
  <headerFooter alignWithMargins="0">
    <oddHeader xml:space="preserve">&amp;L
</oddHeader>
    <oddFooter xml:space="preserve">&amp;C &amp;R&amp;8 </oddFooter>
  </headerFooter>
  <rowBreaks count="2" manualBreakCount="2">
    <brk id="31" max="10" man="1"/>
    <brk id="55" max="10" man="1"/>
  </rowBreaks>
  <ignoredErrors>
    <ignoredError sqref="I40 G30:G32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Konserwacja-naprawa drzwi ppoż</vt:lpstr>
      <vt:lpstr>'Konserwacja-naprawa drzwi ppoż'!Obszar_wydruku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</dc:creator>
  <cp:lastModifiedBy>Popielarczyk Weronika</cp:lastModifiedBy>
  <cp:lastPrinted>2019-10-31T12:23:44Z</cp:lastPrinted>
  <dcterms:created xsi:type="dcterms:W3CDTF">2009-09-04T06:08:22Z</dcterms:created>
  <dcterms:modified xsi:type="dcterms:W3CDTF">2019-11-14T09:25:17Z</dcterms:modified>
</cp:coreProperties>
</file>