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SOPZ" sheetId="1" r:id="rId1"/>
  </sheets>
  <definedNames/>
  <calcPr fullCalcOnLoad="1"/>
</workbook>
</file>

<file path=xl/sharedStrings.xml><?xml version="1.0" encoding="utf-8"?>
<sst xmlns="http://schemas.openxmlformats.org/spreadsheetml/2006/main" count="219" uniqueCount="86">
  <si>
    <t>Lp.</t>
  </si>
  <si>
    <t>J.m.</t>
  </si>
  <si>
    <t>Ilość</t>
  </si>
  <si>
    <t>Cena jedn. zł</t>
  </si>
  <si>
    <t>Stawka VAT %</t>
  </si>
  <si>
    <t>kg</t>
  </si>
  <si>
    <t>15812000-3</t>
  </si>
  <si>
    <t>szt</t>
  </si>
  <si>
    <r>
      <t xml:space="preserve">Wartość netto zł  </t>
    </r>
    <r>
      <rPr>
        <sz val="8"/>
        <rFont val="Arial"/>
        <family val="2"/>
      </rPr>
      <t>(kol.5 x kol.6)</t>
    </r>
  </si>
  <si>
    <r>
      <t xml:space="preserve">Wartość VAT zł                               </t>
    </r>
    <r>
      <rPr>
        <sz val="8"/>
        <rFont val="Arial"/>
        <family val="2"/>
      </rPr>
      <t>(kol.7 x kol.8)</t>
    </r>
  </si>
  <si>
    <r>
      <t xml:space="preserve">Wartość  brutto zł                                    </t>
    </r>
    <r>
      <rPr>
        <sz val="8"/>
        <rFont val="Arial"/>
        <family val="2"/>
      </rPr>
      <t>(kol.7 + kol.9)</t>
    </r>
  </si>
  <si>
    <t xml:space="preserve">RAZEM                   </t>
  </si>
  <si>
    <t>x</t>
  </si>
  <si>
    <t>Nazwa/Szczegółowy opis przedmiotu zamówienia</t>
  </si>
  <si>
    <t>Kod
Wspólnego
Słownika
Zamówień
(CPV)</t>
  </si>
  <si>
    <t>Faworki, wyrób z ciasta zbijanego, smażonego, w kształcie złożonej kokardki, posypane cukrem pudrem</t>
  </si>
  <si>
    <t>Babka z ciasta drożdżowego z rodzynkami w polewie lukrowej</t>
  </si>
  <si>
    <t>Babka piaskowa cytrynowa polana lukrem, ciasto ucierane, puszyste, wilgotne</t>
  </si>
  <si>
    <t>Babka piaskowa posypana cukrem pudrem, ciasto ucierane, puszyste, wilgotne</t>
  </si>
  <si>
    <t>Kokosanki, ciasteczka z białek, cukru i wiórków kokosowych</t>
  </si>
  <si>
    <t>Ciasteczka z ciasta kruchego o różnych kształtach i nadzieniach z posypką i/lub z polewą, rodzaj do uzgodnienia przed dostawą</t>
  </si>
  <si>
    <t>Kremówka, ciasto francuskie przełożone kremem śmietanowym i bitą śmietaną</t>
  </si>
  <si>
    <t>Makowiec, ciasto drożdżowe, zwijane, przekładane masą makową, z dodatkiem bakalii: rodzynek, orzechów</t>
  </si>
  <si>
    <t>Bułka drożdżowa z nadzieniem jogurtowo - serowym, waga 1 sztuki 70g - 80g</t>
  </si>
  <si>
    <t>Piernik, ciasto korzenne, bez nadzienia, z dodatkiem bakalii: owoców kandyzowanych, orzechów i rodzynek</t>
  </si>
  <si>
    <t>Pijana Wiśnia, ciasto biszkoptowe z wiśniami, przekładane kremem kakaowym</t>
  </si>
  <si>
    <t>Rafaello, ciasto biszkoptowe, przekładane kremem śmietanowo - kokosowym, posypane wiórkami kokosowymi</t>
  </si>
  <si>
    <t>Snikers, ciasto biszkoptowe lub kruche, przekładane masą budyniową lub śmietanową, przekładane masą toffi, posypane orzechami włoskimi</t>
  </si>
  <si>
    <t xml:space="preserve">Strucla, ciasto drożdżowe z zawiniętymi w środku owocami lub serem lub makiem </t>
  </si>
  <si>
    <t>Szarlotka, ciasto kruche z jabłkami, bezą i kruszonką</t>
  </si>
  <si>
    <t>Tiramisu, biszkopty przekładane masą z serkiem mascarpone</t>
  </si>
  <si>
    <t>Babeczka z ciasta kruchego z nadzieniem jagodowym lub wiśniowym lub serowym lub budyniowym, waga 1 sztuki 70g - 80g</t>
  </si>
  <si>
    <t>Baletki, ciasteczka biszkoptowe posypane makiem lub nieposypane makiem przekładane marmoladą</t>
  </si>
  <si>
    <t>Ciasteczka lub babeczki z ciasta kruchego z karmelem i posypką z orzechów</t>
  </si>
  <si>
    <t>Mini eklerki z ciasta parzonego z nadzieniem z kremu budyniowo - śmietanowego lub z bitej śmietany polane polewą czekoladową</t>
  </si>
  <si>
    <t>Mini ptysie z ciasta parzonego z nadzieniem z bitej śmietany posypane cukrem pudrem</t>
  </si>
  <si>
    <t>Eklerka, podłużne ciastko z parzonego ciasta z nadzieniem z bitej śmietany polane polewą czekoladową, waga 1 sztuki 80g - 100g</t>
  </si>
  <si>
    <t>Cappuccino, ciasto biszkoptowe przekładane kremem, z dodatkiem kawy</t>
  </si>
  <si>
    <t>Comber, ciasto ucierane z dodatkiem kakao, nasączone ponczem, polane polewą czekoladową i posypane pokruszonymi orzechami</t>
  </si>
  <si>
    <t>Ciasto biszkoptowe z galaretką z dodatkiem owoców sezonowych: truskawek lub malin lub jagód</t>
  </si>
  <si>
    <t>Mazurek, ciasto kruche, przekładane masą owocową, ozdabiane lukrem, bakaliami i innymi dodatkami cukierniczymi</t>
  </si>
  <si>
    <t>Wuzetka, ciasto czekoladowe przełożone grubą warstwą lekkiego kremu śmietankowego, polane polewą czekoladową, udekorowane różyczkami z bitej śmietany</t>
  </si>
  <si>
    <t>Murzynek, ciasto ucierane z dodatkiem kakao, z polewą czekoladową</t>
  </si>
  <si>
    <t>Opium, ciasto biszkoptowe z makiem, z dodatkiem rodzynek, przekładane kremem</t>
  </si>
  <si>
    <t>Mini pączki z ciasta drożdżowego w polewie lukrowej</t>
  </si>
  <si>
    <t>Sernik, wyrób z masy serowej na spodzie z kruchego ciasta, z polewą lukrową lub z innymi dodatkami cukierniczymi</t>
  </si>
  <si>
    <t>Sernik z brzoskwiniami, wyrób z masy serowej z brzoskwiniami na spodzie z kruchego ciasta, z polewą lukrową lub z innymi dodatkami cukierniczymi</t>
  </si>
  <si>
    <t>Sernik wiedeński, wyrób z masy serowej bez kruchego spodu posypany cukrem pudrem lub polany polewą czekoladową</t>
  </si>
  <si>
    <t>Orzechowiec, ciasto zagniatane z dodatkiem miodu, przekładane waniliową masą budyniową, z warstwą z orzechów włoskich</t>
  </si>
  <si>
    <t>Torty okolicznościowe, różne smaki, waga, wysokość, kształt i dekoracje - do uzgodnienia przy zamówieniu</t>
  </si>
  <si>
    <t>Ciasteczka francuskie drobne, różne rodzaje do uzgodnienia przed dostawą</t>
  </si>
  <si>
    <t>Pączek z ciasta drożdżowego z nadzieniem z marmolady posypany cukrem pudrem lub w polewie lukrowej, waga 1 sztuki 80g - 100g</t>
  </si>
  <si>
    <t>Drożdżówka, wyrób z ciasta drożdżowego z nadzieniem z sera lub z budyniu lub z marmolady lub z jabłka, waga 1 sztuki 70g - 80g</t>
  </si>
  <si>
    <t>Paszteciki drożdżowe z nadzieniem z kapusty i grzybów, waga 1 sztuki 70g - 90g</t>
  </si>
  <si>
    <t>Ciasto kruche przekładane masą budyniową i toffi posypane kruszonymi orzechami i/lub migdałami</t>
  </si>
  <si>
    <t>Fale Dunaju, dwukolorowe ciasto ucierane z dodatkiem wiśni lub jabłek lub gruszek z kremem budyniowo - maślanym i polewą czekoladową</t>
  </si>
  <si>
    <t>Ciasto drożdżowe z kruszonką</t>
  </si>
  <si>
    <t>Rożek z ciasta francuskiego z nadzieniem wiśniowym lub jabłkowym lub malinowym lub serowym polany lukrem, waga 1 sztuki 70g - 80g</t>
  </si>
  <si>
    <t xml:space="preserve">Rolada z ciasta biszkoptowego z nadzieniem jabłkowym lub śmietanowym </t>
  </si>
  <si>
    <t>Mini babeczki z ciasta kruchego z kremem budyniowym i owocami</t>
  </si>
  <si>
    <t xml:space="preserve">Ciasto jogurtowe jasne lub ciemne (z dodatkiem kakao), ciasto ucierane, może być z dodatkiem sera i/lub owoców lub posypane cukrem pudrem </t>
  </si>
  <si>
    <t>Keks, ciasto ucierane z dodatkiem bakalii: owoców kandyzowanych, rodzynek, migdałów, orzechów</t>
  </si>
  <si>
    <t>Babeczka z ciasta kruchego z masą serową, waga 1 szt. 80-100g</t>
  </si>
  <si>
    <t>Jagodzianka, wyrób z ciasta drożdżowego z nadzieniem jagodowym, waga 1 szt. 80-100g</t>
  </si>
  <si>
    <t>Jagodzianka, wyrób z ciasta drożdżowego z nadzieniem jagodowym, waga 1 szt. 70g - 80g</t>
  </si>
  <si>
    <t>Babeczka z ciasta kruchego z kremem śmietanowo-budyniowym, waga 1 szt. 80-100g</t>
  </si>
  <si>
    <t>Babeczka z ciasta kruchego z nadzieniem wiśniowym, waga 1 szt. 80-100g</t>
  </si>
  <si>
    <t>Ciastka typu rożki, serafinki, wyrób z ciasta francuskiego z różnymi rodzajami nadzienia, np.: z nadzieniem wiśniowym lub jabłkowym lub malinowym lub serowym lub budyniowym lub owocowym, waga 1 szt. 85-100g</t>
  </si>
  <si>
    <t>Ciastko typu biskwit, wyrób z ciasta biszkoptowego, złożony w trójkąt, z bitą śmietaną i owocami, waga 1 szt. 100-120g</t>
  </si>
  <si>
    <t>Eklerka, podłużne ciastko z ciasta parzonego z nadzieniem z bitej śmietany polane polewą czekoladową, waga 1 szt. 100-110g</t>
  </si>
  <si>
    <t>Ciastko typu Kremówka papieska, wyrób z ciasta francuskiego przekładane kremem, waga 1 szt. 140-150g</t>
  </si>
  <si>
    <t>Ciastko typu Napoleonka, wyrób z ciasta francuskiego przekładane bitą śmietaną i kremem, waga 1 szt. 140-150g</t>
  </si>
  <si>
    <t>Ciastko typu Ptyś, wyrób z ciasta parzonego, z nadzieniem kremowym lub bitej śmietany, posypane cukrem pudrem lub w polewie lukrowej lub czekoladowej, waga 1szt. 120-140g</t>
  </si>
  <si>
    <t>Ciastko typu Gniazdko Poznańskie, wyrób z ciasta parzonego, smażonego, polane lukrem, waga 1 szt. 90-100g</t>
  </si>
  <si>
    <t>Drożdżówka podwójna, typu Ósemka, wyrób z ciasta drożdżowego z nadzieniem budyniowym, waga 1 szt. 80-100g</t>
  </si>
  <si>
    <t>Drożdżówka, wyrób z ciasta drożdżowego z nadzieniem z sera lub z budyniu lub z marmolady lub z jabłka, waga 1szt. 80-100g</t>
  </si>
  <si>
    <t>Oponki, wyrób z ciasta drożdżowego, posypany cukrem pudrem lub w polewie lukrowej, waga 1 szt. 80-100g</t>
  </si>
  <si>
    <t>Pączek wyborowy, wyrób z ciasta drożdżowego, posypany cukrem pudrem lub w polewie lukrowej, waga 1szt. 65-80g</t>
  </si>
  <si>
    <t>Pączek z ciasta drożdżowego, z nadzieniem z marmolady, posypany cukrem pudrem lub w polewie lukrowej, waga 1szt. 80-100g</t>
  </si>
  <si>
    <t>Pączek z ciasta drożdżowego, z nadzieniem pomarańczowym posypany cukrem pudrem lub w polewie lukrowej, waga 1 sztuki 80g - 100g</t>
  </si>
  <si>
    <t>Ciastko typu W-Z, wyrób z ciasta biszkoptowego czekoladowego, przekładany dżemem i bitą śmietaną, polane polewą czekoladową, waga 1 szt. 100-120g</t>
  </si>
  <si>
    <t xml:space="preserve">Nazwa producenta </t>
  </si>
  <si>
    <t>Podkówka z ciasta francuskiego z nadzieniem serowym posypana cukrem, waga 1 sztuki 70g - 80g</t>
  </si>
  <si>
    <t>Pączek z ciasta drożdżowego, z nadzieniem jagodowym lub z nadzieniem wiśniowym, posypany cukrem pudrem lub w polewie lukrowej, waga 1 szt. 80-100g</t>
  </si>
  <si>
    <r>
      <t xml:space="preserve">....................................................................................................................
</t>
    </r>
    <r>
      <rPr>
        <i/>
        <sz val="9"/>
        <rFont val="Arial CE"/>
        <family val="2"/>
      </rPr>
      <t xml:space="preserve">(pieczęć i podpis upełnomocnionego Przedstawiciela Wykonawcy 
</t>
    </r>
  </si>
  <si>
    <t xml:space="preserve">
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</si>
</sst>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9"/>
      <name val="Arial CE"/>
      <family val="2"/>
    </font>
    <font>
      <i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vertical="center"/>
    </xf>
    <xf numFmtId="4" fontId="7" fillId="0" borderId="10" xfId="42" applyNumberFormat="1" applyFont="1" applyFill="1" applyBorder="1" applyAlignment="1">
      <alignment vertical="center"/>
    </xf>
    <xf numFmtId="4" fontId="7" fillId="0" borderId="10" xfId="42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vertical="center"/>
    </xf>
    <xf numFmtId="1" fontId="5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7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Layout" workbookViewId="0" topLeftCell="A64">
      <selection activeCell="Q72" sqref="Q72"/>
    </sheetView>
  </sheetViews>
  <sheetFormatPr defaultColWidth="9.140625" defaultRowHeight="15"/>
  <cols>
    <col min="1" max="1" width="4.00390625" style="7" customWidth="1"/>
    <col min="2" max="2" width="55.8515625" style="7" customWidth="1"/>
    <col min="3" max="3" width="10.421875" style="7" customWidth="1"/>
    <col min="4" max="4" width="4.140625" style="7" customWidth="1"/>
    <col min="5" max="5" width="5.421875" style="7" customWidth="1"/>
    <col min="6" max="6" width="6.421875" style="7" customWidth="1"/>
    <col min="7" max="7" width="10.421875" style="7" customWidth="1"/>
    <col min="8" max="8" width="6.57421875" style="7" customWidth="1"/>
    <col min="9" max="9" width="9.28125" style="7" customWidth="1"/>
    <col min="10" max="10" width="10.28125" style="7" customWidth="1"/>
    <col min="11" max="11" width="12.7109375" style="13" customWidth="1"/>
    <col min="12" max="12" width="9.28125" style="7" bestFit="1" customWidth="1"/>
    <col min="13" max="13" width="9.140625" style="7" customWidth="1"/>
    <col min="14" max="14" width="9.421875" style="7" bestFit="1" customWidth="1"/>
    <col min="15" max="16" width="9.28125" style="7" bestFit="1" customWidth="1"/>
    <col min="17" max="16384" width="9.140625" style="7" customWidth="1"/>
  </cols>
  <sheetData>
    <row r="1" spans="1:11" ht="75" customHeight="1">
      <c r="A1" s="1" t="s">
        <v>0</v>
      </c>
      <c r="B1" s="2" t="s">
        <v>13</v>
      </c>
      <c r="C1" s="2" t="s">
        <v>14</v>
      </c>
      <c r="D1" s="2" t="s">
        <v>1</v>
      </c>
      <c r="E1" s="3" t="s">
        <v>2</v>
      </c>
      <c r="F1" s="2" t="s">
        <v>3</v>
      </c>
      <c r="G1" s="1" t="s">
        <v>8</v>
      </c>
      <c r="H1" s="1" t="s">
        <v>4</v>
      </c>
      <c r="I1" s="1" t="s">
        <v>9</v>
      </c>
      <c r="J1" s="1" t="s">
        <v>10</v>
      </c>
      <c r="K1" s="1" t="s">
        <v>81</v>
      </c>
    </row>
    <row r="2" spans="1:11" ht="12">
      <c r="A2" s="4">
        <v>1</v>
      </c>
      <c r="B2" s="5">
        <v>2</v>
      </c>
      <c r="C2" s="6">
        <v>3</v>
      </c>
      <c r="D2" s="4">
        <v>4</v>
      </c>
      <c r="E2" s="5">
        <v>5</v>
      </c>
      <c r="F2" s="6">
        <v>6</v>
      </c>
      <c r="G2" s="4">
        <v>7</v>
      </c>
      <c r="H2" s="5">
        <v>8</v>
      </c>
      <c r="I2" s="6">
        <v>9</v>
      </c>
      <c r="J2" s="4">
        <v>10</v>
      </c>
      <c r="K2" s="4">
        <v>11</v>
      </c>
    </row>
    <row r="3" spans="1:13" ht="30" customHeight="1">
      <c r="A3" s="16">
        <v>1</v>
      </c>
      <c r="B3" s="17" t="s">
        <v>31</v>
      </c>
      <c r="C3" s="18" t="s">
        <v>6</v>
      </c>
      <c r="D3" s="19" t="s">
        <v>5</v>
      </c>
      <c r="E3" s="12">
        <v>1900</v>
      </c>
      <c r="F3" s="20">
        <v>0</v>
      </c>
      <c r="G3" s="20">
        <f>E3*F3</f>
        <v>0</v>
      </c>
      <c r="H3" s="24">
        <v>8</v>
      </c>
      <c r="I3" s="20">
        <f aca="true" t="shared" si="0" ref="I3:I51">G3*H3%</f>
        <v>0</v>
      </c>
      <c r="J3" s="20">
        <f aca="true" t="shared" si="1" ref="J3:J51">G3+I3</f>
        <v>0</v>
      </c>
      <c r="K3" s="12"/>
      <c r="M3" s="33"/>
    </row>
    <row r="4" spans="1:13" ht="30" customHeight="1">
      <c r="A4" s="16">
        <v>2</v>
      </c>
      <c r="B4" s="25" t="s">
        <v>62</v>
      </c>
      <c r="C4" s="26" t="s">
        <v>6</v>
      </c>
      <c r="D4" s="27" t="s">
        <v>7</v>
      </c>
      <c r="E4" s="28">
        <v>150</v>
      </c>
      <c r="F4" s="20">
        <v>0</v>
      </c>
      <c r="G4" s="29">
        <f aca="true" t="shared" si="2" ref="G4:G35">E4*F4</f>
        <v>0</v>
      </c>
      <c r="H4" s="30">
        <v>8</v>
      </c>
      <c r="I4" s="29">
        <f t="shared" si="0"/>
        <v>0</v>
      </c>
      <c r="J4" s="29">
        <f t="shared" si="1"/>
        <v>0</v>
      </c>
      <c r="K4" s="12"/>
      <c r="M4" s="33"/>
    </row>
    <row r="5" spans="1:13" ht="30" customHeight="1">
      <c r="A5" s="16">
        <v>3</v>
      </c>
      <c r="B5" s="17" t="s">
        <v>65</v>
      </c>
      <c r="C5" s="18" t="s">
        <v>6</v>
      </c>
      <c r="D5" s="19" t="s">
        <v>7</v>
      </c>
      <c r="E5" s="12">
        <v>500</v>
      </c>
      <c r="F5" s="20">
        <v>0</v>
      </c>
      <c r="G5" s="20">
        <f t="shared" si="2"/>
        <v>0</v>
      </c>
      <c r="H5" s="24">
        <v>8</v>
      </c>
      <c r="I5" s="20">
        <f t="shared" si="0"/>
        <v>0</v>
      </c>
      <c r="J5" s="20">
        <f t="shared" si="1"/>
        <v>0</v>
      </c>
      <c r="K5" s="12"/>
      <c r="M5" s="33"/>
    </row>
    <row r="6" spans="1:13" ht="30" customHeight="1">
      <c r="A6" s="16">
        <v>4</v>
      </c>
      <c r="B6" s="17" t="s">
        <v>66</v>
      </c>
      <c r="C6" s="18" t="s">
        <v>6</v>
      </c>
      <c r="D6" s="19" t="s">
        <v>7</v>
      </c>
      <c r="E6" s="12">
        <v>1000</v>
      </c>
      <c r="F6" s="20">
        <v>0</v>
      </c>
      <c r="G6" s="20">
        <f t="shared" si="2"/>
        <v>0</v>
      </c>
      <c r="H6" s="24">
        <v>8</v>
      </c>
      <c r="I6" s="20">
        <f t="shared" si="0"/>
        <v>0</v>
      </c>
      <c r="J6" s="20">
        <f t="shared" si="1"/>
        <v>0</v>
      </c>
      <c r="K6" s="12"/>
      <c r="M6" s="33"/>
    </row>
    <row r="7" spans="1:13" ht="30" customHeight="1">
      <c r="A7" s="16">
        <v>5</v>
      </c>
      <c r="B7" s="17" t="s">
        <v>16</v>
      </c>
      <c r="C7" s="18" t="s">
        <v>6</v>
      </c>
      <c r="D7" s="19" t="s">
        <v>5</v>
      </c>
      <c r="E7" s="12">
        <f>120+20</f>
        <v>140</v>
      </c>
      <c r="F7" s="20">
        <v>0</v>
      </c>
      <c r="G7" s="20">
        <f t="shared" si="2"/>
        <v>0</v>
      </c>
      <c r="H7" s="24">
        <v>8</v>
      </c>
      <c r="I7" s="20">
        <f t="shared" si="0"/>
        <v>0</v>
      </c>
      <c r="J7" s="20">
        <f t="shared" si="1"/>
        <v>0</v>
      </c>
      <c r="K7" s="12"/>
      <c r="M7" s="33"/>
    </row>
    <row r="8" spans="1:13" ht="30" customHeight="1">
      <c r="A8" s="16">
        <v>6</v>
      </c>
      <c r="B8" s="17" t="s">
        <v>17</v>
      </c>
      <c r="C8" s="18" t="s">
        <v>6</v>
      </c>
      <c r="D8" s="19" t="s">
        <v>5</v>
      </c>
      <c r="E8" s="12">
        <f>400+20</f>
        <v>420</v>
      </c>
      <c r="F8" s="20">
        <v>0</v>
      </c>
      <c r="G8" s="20">
        <f t="shared" si="2"/>
        <v>0</v>
      </c>
      <c r="H8" s="24">
        <v>8</v>
      </c>
      <c r="I8" s="20">
        <f t="shared" si="0"/>
        <v>0</v>
      </c>
      <c r="J8" s="20">
        <f t="shared" si="1"/>
        <v>0</v>
      </c>
      <c r="K8" s="12"/>
      <c r="M8" s="33"/>
    </row>
    <row r="9" spans="1:13" ht="30" customHeight="1">
      <c r="A9" s="16">
        <v>7</v>
      </c>
      <c r="B9" s="17" t="s">
        <v>18</v>
      </c>
      <c r="C9" s="18" t="s">
        <v>6</v>
      </c>
      <c r="D9" s="19" t="s">
        <v>5</v>
      </c>
      <c r="E9" s="12">
        <v>400</v>
      </c>
      <c r="F9" s="20">
        <v>0</v>
      </c>
      <c r="G9" s="20">
        <f>E9*F9</f>
        <v>0</v>
      </c>
      <c r="H9" s="24">
        <v>8</v>
      </c>
      <c r="I9" s="20">
        <f>G9*H9%</f>
        <v>0</v>
      </c>
      <c r="J9" s="20">
        <f>G9+I9</f>
        <v>0</v>
      </c>
      <c r="K9" s="12"/>
      <c r="M9" s="33"/>
    </row>
    <row r="10" spans="1:13" ht="30" customHeight="1">
      <c r="A10" s="16">
        <v>8</v>
      </c>
      <c r="B10" s="17" t="s">
        <v>23</v>
      </c>
      <c r="C10" s="18" t="s">
        <v>6</v>
      </c>
      <c r="D10" s="19" t="s">
        <v>5</v>
      </c>
      <c r="E10" s="12">
        <v>150</v>
      </c>
      <c r="F10" s="20">
        <v>0</v>
      </c>
      <c r="G10" s="20">
        <f t="shared" si="2"/>
        <v>0</v>
      </c>
      <c r="H10" s="24">
        <v>8</v>
      </c>
      <c r="I10" s="20">
        <f t="shared" si="0"/>
        <v>0</v>
      </c>
      <c r="J10" s="20">
        <f t="shared" si="1"/>
        <v>0</v>
      </c>
      <c r="K10" s="12"/>
      <c r="M10" s="33"/>
    </row>
    <row r="11" spans="1:13" ht="30" customHeight="1">
      <c r="A11" s="16">
        <v>9</v>
      </c>
      <c r="B11" s="17" t="s">
        <v>32</v>
      </c>
      <c r="C11" s="18" t="s">
        <v>6</v>
      </c>
      <c r="D11" s="19" t="s">
        <v>5</v>
      </c>
      <c r="E11" s="12">
        <f>50+50</f>
        <v>100</v>
      </c>
      <c r="F11" s="20">
        <v>0</v>
      </c>
      <c r="G11" s="20">
        <f t="shared" si="2"/>
        <v>0</v>
      </c>
      <c r="H11" s="24">
        <v>8</v>
      </c>
      <c r="I11" s="20">
        <f t="shared" si="0"/>
        <v>0</v>
      </c>
      <c r="J11" s="20">
        <f t="shared" si="1"/>
        <v>0</v>
      </c>
      <c r="K11" s="12"/>
      <c r="M11" s="33"/>
    </row>
    <row r="12" spans="1:13" ht="30" customHeight="1">
      <c r="A12" s="16">
        <v>10</v>
      </c>
      <c r="B12" s="17" t="s">
        <v>50</v>
      </c>
      <c r="C12" s="18" t="s">
        <v>6</v>
      </c>
      <c r="D12" s="19" t="s">
        <v>5</v>
      </c>
      <c r="E12" s="12">
        <v>50</v>
      </c>
      <c r="F12" s="20">
        <v>0</v>
      </c>
      <c r="G12" s="20">
        <f t="shared" si="2"/>
        <v>0</v>
      </c>
      <c r="H12" s="24">
        <v>8</v>
      </c>
      <c r="I12" s="20">
        <f t="shared" si="0"/>
        <v>0</v>
      </c>
      <c r="J12" s="20">
        <f t="shared" si="1"/>
        <v>0</v>
      </c>
      <c r="K12" s="12"/>
      <c r="M12" s="33"/>
    </row>
    <row r="13" spans="1:13" ht="30" customHeight="1">
      <c r="A13" s="16">
        <v>11</v>
      </c>
      <c r="B13" s="17" t="s">
        <v>19</v>
      </c>
      <c r="C13" s="18" t="s">
        <v>6</v>
      </c>
      <c r="D13" s="19" t="s">
        <v>5</v>
      </c>
      <c r="E13" s="12">
        <f>50+50</f>
        <v>100</v>
      </c>
      <c r="F13" s="20">
        <v>0</v>
      </c>
      <c r="G13" s="20">
        <f t="shared" si="2"/>
        <v>0</v>
      </c>
      <c r="H13" s="24">
        <v>8</v>
      </c>
      <c r="I13" s="20">
        <f t="shared" si="0"/>
        <v>0</v>
      </c>
      <c r="J13" s="20">
        <f t="shared" si="1"/>
        <v>0</v>
      </c>
      <c r="K13" s="12"/>
      <c r="M13" s="33"/>
    </row>
    <row r="14" spans="1:13" ht="30" customHeight="1">
      <c r="A14" s="16">
        <v>12</v>
      </c>
      <c r="B14" s="17" t="s">
        <v>20</v>
      </c>
      <c r="C14" s="18" t="s">
        <v>6</v>
      </c>
      <c r="D14" s="19" t="s">
        <v>5</v>
      </c>
      <c r="E14" s="12">
        <f>50+300</f>
        <v>350</v>
      </c>
      <c r="F14" s="20">
        <v>0</v>
      </c>
      <c r="G14" s="20">
        <f t="shared" si="2"/>
        <v>0</v>
      </c>
      <c r="H14" s="24">
        <v>8</v>
      </c>
      <c r="I14" s="20">
        <f t="shared" si="0"/>
        <v>0</v>
      </c>
      <c r="J14" s="20">
        <f t="shared" si="1"/>
        <v>0</v>
      </c>
      <c r="K14" s="12"/>
      <c r="M14" s="33"/>
    </row>
    <row r="15" spans="1:13" ht="30" customHeight="1">
      <c r="A15" s="16">
        <v>13</v>
      </c>
      <c r="B15" s="17" t="s">
        <v>33</v>
      </c>
      <c r="C15" s="18" t="s">
        <v>6</v>
      </c>
      <c r="D15" s="19" t="s">
        <v>5</v>
      </c>
      <c r="E15" s="12">
        <f>50+100</f>
        <v>150</v>
      </c>
      <c r="F15" s="20">
        <v>0</v>
      </c>
      <c r="G15" s="20">
        <f t="shared" si="2"/>
        <v>0</v>
      </c>
      <c r="H15" s="24">
        <v>8</v>
      </c>
      <c r="I15" s="20">
        <f t="shared" si="0"/>
        <v>0</v>
      </c>
      <c r="J15" s="20">
        <f t="shared" si="1"/>
        <v>0</v>
      </c>
      <c r="K15" s="12"/>
      <c r="M15" s="33"/>
    </row>
    <row r="16" spans="1:13" ht="30" customHeight="1">
      <c r="A16" s="16">
        <v>14</v>
      </c>
      <c r="B16" s="17" t="s">
        <v>59</v>
      </c>
      <c r="C16" s="18" t="s">
        <v>6</v>
      </c>
      <c r="D16" s="19" t="s">
        <v>5</v>
      </c>
      <c r="E16" s="12">
        <f>50+100</f>
        <v>150</v>
      </c>
      <c r="F16" s="20">
        <v>0</v>
      </c>
      <c r="G16" s="20">
        <f t="shared" si="2"/>
        <v>0</v>
      </c>
      <c r="H16" s="24">
        <v>8</v>
      </c>
      <c r="I16" s="20">
        <f t="shared" si="0"/>
        <v>0</v>
      </c>
      <c r="J16" s="20">
        <f t="shared" si="1"/>
        <v>0</v>
      </c>
      <c r="K16" s="12"/>
      <c r="M16" s="33"/>
    </row>
    <row r="17" spans="1:13" ht="30" customHeight="1">
      <c r="A17" s="16">
        <v>15</v>
      </c>
      <c r="B17" s="17" t="s">
        <v>57</v>
      </c>
      <c r="C17" s="18" t="s">
        <v>6</v>
      </c>
      <c r="D17" s="19" t="s">
        <v>5</v>
      </c>
      <c r="E17" s="12">
        <v>1450</v>
      </c>
      <c r="F17" s="20">
        <v>0</v>
      </c>
      <c r="G17" s="20">
        <f t="shared" si="2"/>
        <v>0</v>
      </c>
      <c r="H17" s="24">
        <v>8</v>
      </c>
      <c r="I17" s="20">
        <f t="shared" si="0"/>
        <v>0</v>
      </c>
      <c r="J17" s="20">
        <f t="shared" si="1"/>
        <v>0</v>
      </c>
      <c r="K17" s="12"/>
      <c r="M17" s="33"/>
    </row>
    <row r="18" spans="1:13" ht="30" customHeight="1">
      <c r="A18" s="16">
        <v>16</v>
      </c>
      <c r="B18" s="17" t="s">
        <v>82</v>
      </c>
      <c r="C18" s="18" t="s">
        <v>6</v>
      </c>
      <c r="D18" s="19" t="s">
        <v>5</v>
      </c>
      <c r="E18" s="12">
        <v>500</v>
      </c>
      <c r="F18" s="20">
        <v>0</v>
      </c>
      <c r="G18" s="20">
        <f t="shared" si="2"/>
        <v>0</v>
      </c>
      <c r="H18" s="24">
        <v>8</v>
      </c>
      <c r="I18" s="20">
        <f t="shared" si="0"/>
        <v>0</v>
      </c>
      <c r="J18" s="20">
        <f t="shared" si="1"/>
        <v>0</v>
      </c>
      <c r="K18" s="12"/>
      <c r="M18" s="33"/>
    </row>
    <row r="19" spans="1:13" ht="39" customHeight="1">
      <c r="A19" s="16">
        <v>17</v>
      </c>
      <c r="B19" s="17" t="s">
        <v>67</v>
      </c>
      <c r="C19" s="18" t="s">
        <v>6</v>
      </c>
      <c r="D19" s="19" t="s">
        <v>7</v>
      </c>
      <c r="E19" s="12">
        <v>100</v>
      </c>
      <c r="F19" s="20">
        <v>0</v>
      </c>
      <c r="G19" s="20">
        <f t="shared" si="2"/>
        <v>0</v>
      </c>
      <c r="H19" s="24">
        <v>8</v>
      </c>
      <c r="I19" s="20">
        <f t="shared" si="0"/>
        <v>0</v>
      </c>
      <c r="J19" s="20">
        <f t="shared" si="1"/>
        <v>0</v>
      </c>
      <c r="K19" s="12"/>
      <c r="M19" s="33"/>
    </row>
    <row r="20" spans="1:13" ht="30" customHeight="1">
      <c r="A20" s="16">
        <v>18</v>
      </c>
      <c r="B20" s="17" t="s">
        <v>34</v>
      </c>
      <c r="C20" s="18" t="s">
        <v>6</v>
      </c>
      <c r="D20" s="19" t="s">
        <v>5</v>
      </c>
      <c r="E20" s="12">
        <f>50+30</f>
        <v>80</v>
      </c>
      <c r="F20" s="20">
        <v>0</v>
      </c>
      <c r="G20" s="20">
        <f t="shared" si="2"/>
        <v>0</v>
      </c>
      <c r="H20" s="24">
        <v>8</v>
      </c>
      <c r="I20" s="20">
        <f t="shared" si="0"/>
        <v>0</v>
      </c>
      <c r="J20" s="20">
        <f t="shared" si="1"/>
        <v>0</v>
      </c>
      <c r="K20" s="12"/>
      <c r="M20" s="33"/>
    </row>
    <row r="21" spans="1:13" ht="30" customHeight="1">
      <c r="A21" s="16">
        <v>19</v>
      </c>
      <c r="B21" s="17" t="s">
        <v>35</v>
      </c>
      <c r="C21" s="18" t="s">
        <v>6</v>
      </c>
      <c r="D21" s="19" t="s">
        <v>5</v>
      </c>
      <c r="E21" s="12">
        <f>50+80</f>
        <v>130</v>
      </c>
      <c r="F21" s="20">
        <v>0</v>
      </c>
      <c r="G21" s="20">
        <f t="shared" si="2"/>
        <v>0</v>
      </c>
      <c r="H21" s="24">
        <v>8</v>
      </c>
      <c r="I21" s="20">
        <f t="shared" si="0"/>
        <v>0</v>
      </c>
      <c r="J21" s="20">
        <f t="shared" si="1"/>
        <v>0</v>
      </c>
      <c r="K21" s="12"/>
      <c r="M21" s="33"/>
    </row>
    <row r="22" spans="1:13" ht="30" customHeight="1">
      <c r="A22" s="16">
        <v>20</v>
      </c>
      <c r="B22" s="17" t="s">
        <v>68</v>
      </c>
      <c r="C22" s="18" t="s">
        <v>6</v>
      </c>
      <c r="D22" s="19" t="s">
        <v>7</v>
      </c>
      <c r="E22" s="12">
        <v>50</v>
      </c>
      <c r="F22" s="20">
        <v>0</v>
      </c>
      <c r="G22" s="20">
        <f t="shared" si="2"/>
        <v>0</v>
      </c>
      <c r="H22" s="24">
        <v>8</v>
      </c>
      <c r="I22" s="20">
        <f t="shared" si="0"/>
        <v>0</v>
      </c>
      <c r="J22" s="20">
        <f t="shared" si="1"/>
        <v>0</v>
      </c>
      <c r="K22" s="12"/>
      <c r="M22" s="33"/>
    </row>
    <row r="23" spans="1:13" ht="30" customHeight="1">
      <c r="A23" s="16">
        <v>21</v>
      </c>
      <c r="B23" s="25" t="s">
        <v>36</v>
      </c>
      <c r="C23" s="26" t="s">
        <v>6</v>
      </c>
      <c r="D23" s="27" t="s">
        <v>5</v>
      </c>
      <c r="E23" s="28">
        <v>200</v>
      </c>
      <c r="F23" s="20">
        <v>0</v>
      </c>
      <c r="G23" s="29">
        <f t="shared" si="2"/>
        <v>0</v>
      </c>
      <c r="H23" s="30">
        <v>8</v>
      </c>
      <c r="I23" s="29">
        <f t="shared" si="0"/>
        <v>0</v>
      </c>
      <c r="J23" s="29">
        <f t="shared" si="1"/>
        <v>0</v>
      </c>
      <c r="K23" s="12"/>
      <c r="M23" s="33"/>
    </row>
    <row r="24" spans="1:13" ht="30" customHeight="1">
      <c r="A24" s="16">
        <v>22</v>
      </c>
      <c r="B24" s="17" t="s">
        <v>69</v>
      </c>
      <c r="C24" s="18" t="s">
        <v>6</v>
      </c>
      <c r="D24" s="19" t="s">
        <v>7</v>
      </c>
      <c r="E24" s="12">
        <v>100</v>
      </c>
      <c r="F24" s="20">
        <v>0</v>
      </c>
      <c r="G24" s="20">
        <f t="shared" si="2"/>
        <v>0</v>
      </c>
      <c r="H24" s="24">
        <v>8</v>
      </c>
      <c r="I24" s="20">
        <f t="shared" si="0"/>
        <v>0</v>
      </c>
      <c r="J24" s="20">
        <f t="shared" si="1"/>
        <v>0</v>
      </c>
      <c r="K24" s="12"/>
      <c r="M24" s="33"/>
    </row>
    <row r="25" spans="1:13" ht="30" customHeight="1">
      <c r="A25" s="16">
        <v>23</v>
      </c>
      <c r="B25" s="17" t="s">
        <v>73</v>
      </c>
      <c r="C25" s="18" t="s">
        <v>6</v>
      </c>
      <c r="D25" s="19" t="s">
        <v>7</v>
      </c>
      <c r="E25" s="12">
        <v>650</v>
      </c>
      <c r="F25" s="20">
        <v>0</v>
      </c>
      <c r="G25" s="20">
        <f t="shared" si="2"/>
        <v>0</v>
      </c>
      <c r="H25" s="24">
        <v>8</v>
      </c>
      <c r="I25" s="20">
        <f t="shared" si="0"/>
        <v>0</v>
      </c>
      <c r="J25" s="20">
        <f t="shared" si="1"/>
        <v>0</v>
      </c>
      <c r="K25" s="12"/>
      <c r="M25" s="33"/>
    </row>
    <row r="26" spans="1:13" ht="30" customHeight="1">
      <c r="A26" s="16">
        <v>24</v>
      </c>
      <c r="B26" s="17" t="s">
        <v>70</v>
      </c>
      <c r="C26" s="18" t="s">
        <v>6</v>
      </c>
      <c r="D26" s="19" t="s">
        <v>7</v>
      </c>
      <c r="E26" s="12">
        <v>300</v>
      </c>
      <c r="F26" s="20">
        <v>0</v>
      </c>
      <c r="G26" s="20">
        <f t="shared" si="2"/>
        <v>0</v>
      </c>
      <c r="H26" s="24">
        <v>8</v>
      </c>
      <c r="I26" s="20">
        <f t="shared" si="0"/>
        <v>0</v>
      </c>
      <c r="J26" s="20">
        <f t="shared" si="1"/>
        <v>0</v>
      </c>
      <c r="K26" s="12"/>
      <c r="M26" s="33"/>
    </row>
    <row r="27" spans="1:13" ht="30" customHeight="1">
      <c r="A27" s="16">
        <v>25</v>
      </c>
      <c r="B27" s="17" t="s">
        <v>71</v>
      </c>
      <c r="C27" s="18" t="s">
        <v>6</v>
      </c>
      <c r="D27" s="19" t="s">
        <v>7</v>
      </c>
      <c r="E27" s="12">
        <v>50</v>
      </c>
      <c r="F27" s="20">
        <v>0</v>
      </c>
      <c r="G27" s="20">
        <f t="shared" si="2"/>
        <v>0</v>
      </c>
      <c r="H27" s="24">
        <v>8</v>
      </c>
      <c r="I27" s="20">
        <f t="shared" si="0"/>
        <v>0</v>
      </c>
      <c r="J27" s="20">
        <f t="shared" si="1"/>
        <v>0</v>
      </c>
      <c r="K27" s="12"/>
      <c r="M27" s="33"/>
    </row>
    <row r="28" spans="1:13" ht="34.5" customHeight="1">
      <c r="A28" s="16">
        <v>26</v>
      </c>
      <c r="B28" s="17" t="s">
        <v>72</v>
      </c>
      <c r="C28" s="18" t="s">
        <v>6</v>
      </c>
      <c r="D28" s="19" t="s">
        <v>7</v>
      </c>
      <c r="E28" s="12">
        <v>50</v>
      </c>
      <c r="F28" s="20">
        <v>0</v>
      </c>
      <c r="G28" s="20">
        <f t="shared" si="2"/>
        <v>0</v>
      </c>
      <c r="H28" s="24">
        <v>8</v>
      </c>
      <c r="I28" s="20">
        <f t="shared" si="0"/>
        <v>0</v>
      </c>
      <c r="J28" s="20">
        <f t="shared" si="1"/>
        <v>0</v>
      </c>
      <c r="K28" s="12"/>
      <c r="M28" s="33"/>
    </row>
    <row r="29" spans="1:13" ht="30" customHeight="1">
      <c r="A29" s="16">
        <v>27</v>
      </c>
      <c r="B29" s="17" t="s">
        <v>80</v>
      </c>
      <c r="C29" s="18" t="s">
        <v>6</v>
      </c>
      <c r="D29" s="19" t="s">
        <v>7</v>
      </c>
      <c r="E29" s="12">
        <v>300</v>
      </c>
      <c r="F29" s="20">
        <v>0</v>
      </c>
      <c r="G29" s="20">
        <f t="shared" si="2"/>
        <v>0</v>
      </c>
      <c r="H29" s="24">
        <v>8</v>
      </c>
      <c r="I29" s="20">
        <f t="shared" si="0"/>
        <v>0</v>
      </c>
      <c r="J29" s="20">
        <f t="shared" si="1"/>
        <v>0</v>
      </c>
      <c r="K29" s="12"/>
      <c r="M29" s="33"/>
    </row>
    <row r="30" spans="1:13" ht="30" customHeight="1">
      <c r="A30" s="16">
        <v>28</v>
      </c>
      <c r="B30" s="25" t="s">
        <v>56</v>
      </c>
      <c r="C30" s="26" t="s">
        <v>6</v>
      </c>
      <c r="D30" s="27" t="s">
        <v>5</v>
      </c>
      <c r="E30" s="28">
        <v>160</v>
      </c>
      <c r="F30" s="20">
        <v>0</v>
      </c>
      <c r="G30" s="29">
        <f t="shared" si="2"/>
        <v>0</v>
      </c>
      <c r="H30" s="30">
        <v>8</v>
      </c>
      <c r="I30" s="29">
        <f t="shared" si="0"/>
        <v>0</v>
      </c>
      <c r="J30" s="29">
        <f t="shared" si="1"/>
        <v>0</v>
      </c>
      <c r="K30" s="12"/>
      <c r="M30" s="33"/>
    </row>
    <row r="31" spans="1:13" ht="30" customHeight="1">
      <c r="A31" s="16">
        <v>29</v>
      </c>
      <c r="B31" s="17" t="s">
        <v>37</v>
      </c>
      <c r="C31" s="18" t="s">
        <v>6</v>
      </c>
      <c r="D31" s="19" t="s">
        <v>5</v>
      </c>
      <c r="E31" s="12">
        <f>160+20</f>
        <v>180</v>
      </c>
      <c r="F31" s="20">
        <v>0</v>
      </c>
      <c r="G31" s="20">
        <f t="shared" si="2"/>
        <v>0</v>
      </c>
      <c r="H31" s="24">
        <v>8</v>
      </c>
      <c r="I31" s="20">
        <f t="shared" si="0"/>
        <v>0</v>
      </c>
      <c r="J31" s="20">
        <f t="shared" si="1"/>
        <v>0</v>
      </c>
      <c r="K31" s="12"/>
      <c r="M31" s="33"/>
    </row>
    <row r="32" spans="1:13" ht="30" customHeight="1">
      <c r="A32" s="16">
        <v>30</v>
      </c>
      <c r="B32" s="17" t="s">
        <v>38</v>
      </c>
      <c r="C32" s="18" t="s">
        <v>6</v>
      </c>
      <c r="D32" s="19" t="s">
        <v>5</v>
      </c>
      <c r="E32" s="12">
        <v>160</v>
      </c>
      <c r="F32" s="20">
        <v>0</v>
      </c>
      <c r="G32" s="20">
        <f t="shared" si="2"/>
        <v>0</v>
      </c>
      <c r="H32" s="24">
        <v>8</v>
      </c>
      <c r="I32" s="20">
        <f t="shared" si="0"/>
        <v>0</v>
      </c>
      <c r="J32" s="20">
        <f t="shared" si="1"/>
        <v>0</v>
      </c>
      <c r="K32" s="12"/>
      <c r="M32" s="33"/>
    </row>
    <row r="33" spans="1:13" ht="30" customHeight="1">
      <c r="A33" s="16">
        <v>31</v>
      </c>
      <c r="B33" s="17" t="s">
        <v>54</v>
      </c>
      <c r="C33" s="18" t="s">
        <v>6</v>
      </c>
      <c r="D33" s="19" t="s">
        <v>5</v>
      </c>
      <c r="E33" s="12">
        <v>500</v>
      </c>
      <c r="F33" s="20">
        <v>0</v>
      </c>
      <c r="G33" s="20">
        <f t="shared" si="2"/>
        <v>0</v>
      </c>
      <c r="H33" s="24">
        <v>8</v>
      </c>
      <c r="I33" s="20">
        <f t="shared" si="0"/>
        <v>0</v>
      </c>
      <c r="J33" s="20">
        <f t="shared" si="1"/>
        <v>0</v>
      </c>
      <c r="K33" s="12"/>
      <c r="M33" s="33"/>
    </row>
    <row r="34" spans="1:13" ht="30" customHeight="1">
      <c r="A34" s="16">
        <v>32</v>
      </c>
      <c r="B34" s="17" t="s">
        <v>39</v>
      </c>
      <c r="C34" s="18" t="s">
        <v>6</v>
      </c>
      <c r="D34" s="19" t="s">
        <v>5</v>
      </c>
      <c r="E34" s="12">
        <f>160+20</f>
        <v>180</v>
      </c>
      <c r="F34" s="20">
        <v>0</v>
      </c>
      <c r="G34" s="20">
        <f t="shared" si="2"/>
        <v>0</v>
      </c>
      <c r="H34" s="24">
        <v>8</v>
      </c>
      <c r="I34" s="20">
        <f t="shared" si="0"/>
        <v>0</v>
      </c>
      <c r="J34" s="20">
        <f t="shared" si="1"/>
        <v>0</v>
      </c>
      <c r="K34" s="12"/>
      <c r="M34" s="33"/>
    </row>
    <row r="35" spans="1:13" ht="30" customHeight="1">
      <c r="A35" s="16">
        <v>33</v>
      </c>
      <c r="B35" s="17" t="s">
        <v>55</v>
      </c>
      <c r="C35" s="18" t="s">
        <v>6</v>
      </c>
      <c r="D35" s="19" t="s">
        <v>5</v>
      </c>
      <c r="E35" s="12">
        <f>160+20</f>
        <v>180</v>
      </c>
      <c r="F35" s="20">
        <v>0</v>
      </c>
      <c r="G35" s="20">
        <f t="shared" si="2"/>
        <v>0</v>
      </c>
      <c r="H35" s="24">
        <v>8</v>
      </c>
      <c r="I35" s="20">
        <f t="shared" si="0"/>
        <v>0</v>
      </c>
      <c r="J35" s="20">
        <f t="shared" si="1"/>
        <v>0</v>
      </c>
      <c r="K35" s="12"/>
      <c r="M35" s="33"/>
    </row>
    <row r="36" spans="1:13" ht="30" customHeight="1">
      <c r="A36" s="16">
        <v>34</v>
      </c>
      <c r="B36" s="17" t="s">
        <v>60</v>
      </c>
      <c r="C36" s="18" t="s">
        <v>6</v>
      </c>
      <c r="D36" s="19" t="s">
        <v>5</v>
      </c>
      <c r="E36" s="12">
        <v>400</v>
      </c>
      <c r="F36" s="20">
        <v>0</v>
      </c>
      <c r="G36" s="20">
        <f aca="true" t="shared" si="3" ref="G36:G66">E36*F36</f>
        <v>0</v>
      </c>
      <c r="H36" s="24">
        <v>8</v>
      </c>
      <c r="I36" s="20">
        <f t="shared" si="0"/>
        <v>0</v>
      </c>
      <c r="J36" s="20">
        <f t="shared" si="1"/>
        <v>0</v>
      </c>
      <c r="K36" s="12"/>
      <c r="M36" s="33"/>
    </row>
    <row r="37" spans="1:13" ht="30" customHeight="1">
      <c r="A37" s="16">
        <v>35</v>
      </c>
      <c r="B37" s="17" t="s">
        <v>61</v>
      </c>
      <c r="C37" s="18" t="s">
        <v>6</v>
      </c>
      <c r="D37" s="19" t="s">
        <v>5</v>
      </c>
      <c r="E37" s="12">
        <f>220+10</f>
        <v>230</v>
      </c>
      <c r="F37" s="20">
        <v>0</v>
      </c>
      <c r="G37" s="20">
        <f t="shared" si="3"/>
        <v>0</v>
      </c>
      <c r="H37" s="24">
        <v>8</v>
      </c>
      <c r="I37" s="20">
        <f t="shared" si="0"/>
        <v>0</v>
      </c>
      <c r="J37" s="20">
        <f t="shared" si="1"/>
        <v>0</v>
      </c>
      <c r="K37" s="12"/>
      <c r="M37" s="33"/>
    </row>
    <row r="38" spans="1:13" ht="30" customHeight="1">
      <c r="A38" s="16">
        <v>36</v>
      </c>
      <c r="B38" s="17" t="s">
        <v>21</v>
      </c>
      <c r="C38" s="18" t="s">
        <v>6</v>
      </c>
      <c r="D38" s="19" t="s">
        <v>5</v>
      </c>
      <c r="E38" s="12">
        <v>300</v>
      </c>
      <c r="F38" s="20">
        <v>0</v>
      </c>
      <c r="G38" s="20">
        <f t="shared" si="3"/>
        <v>0</v>
      </c>
      <c r="H38" s="24">
        <v>8</v>
      </c>
      <c r="I38" s="20">
        <f t="shared" si="0"/>
        <v>0</v>
      </c>
      <c r="J38" s="20">
        <f t="shared" si="1"/>
        <v>0</v>
      </c>
      <c r="K38" s="12"/>
      <c r="M38" s="33"/>
    </row>
    <row r="39" spans="1:13" ht="30" customHeight="1">
      <c r="A39" s="16">
        <v>37</v>
      </c>
      <c r="B39" s="17" t="s">
        <v>22</v>
      </c>
      <c r="C39" s="18" t="s">
        <v>6</v>
      </c>
      <c r="D39" s="19" t="s">
        <v>5</v>
      </c>
      <c r="E39" s="12">
        <f>160+20</f>
        <v>180</v>
      </c>
      <c r="F39" s="20">
        <v>0</v>
      </c>
      <c r="G39" s="20">
        <f t="shared" si="3"/>
        <v>0</v>
      </c>
      <c r="H39" s="24">
        <v>8</v>
      </c>
      <c r="I39" s="20">
        <f t="shared" si="0"/>
        <v>0</v>
      </c>
      <c r="J39" s="20">
        <f t="shared" si="1"/>
        <v>0</v>
      </c>
      <c r="K39" s="12"/>
      <c r="M39" s="33"/>
    </row>
    <row r="40" spans="1:13" ht="30" customHeight="1">
      <c r="A40" s="16">
        <v>38</v>
      </c>
      <c r="B40" s="17" t="s">
        <v>40</v>
      </c>
      <c r="C40" s="18" t="s">
        <v>6</v>
      </c>
      <c r="D40" s="19" t="s">
        <v>5</v>
      </c>
      <c r="E40" s="12">
        <f>160+20</f>
        <v>180</v>
      </c>
      <c r="F40" s="20">
        <v>0</v>
      </c>
      <c r="G40" s="20">
        <f t="shared" si="3"/>
        <v>0</v>
      </c>
      <c r="H40" s="24">
        <v>8</v>
      </c>
      <c r="I40" s="20">
        <f t="shared" si="0"/>
        <v>0</v>
      </c>
      <c r="J40" s="20">
        <f t="shared" si="1"/>
        <v>0</v>
      </c>
      <c r="K40" s="12"/>
      <c r="M40" s="33"/>
    </row>
    <row r="41" spans="1:13" ht="38.25" customHeight="1">
      <c r="A41" s="16">
        <v>39</v>
      </c>
      <c r="B41" s="17" t="s">
        <v>41</v>
      </c>
      <c r="C41" s="18" t="s">
        <v>6</v>
      </c>
      <c r="D41" s="19" t="s">
        <v>5</v>
      </c>
      <c r="E41" s="12">
        <v>160</v>
      </c>
      <c r="F41" s="20">
        <v>0</v>
      </c>
      <c r="G41" s="20">
        <f t="shared" si="3"/>
        <v>0</v>
      </c>
      <c r="H41" s="24">
        <v>8</v>
      </c>
      <c r="I41" s="20">
        <f t="shared" si="0"/>
        <v>0</v>
      </c>
      <c r="J41" s="20">
        <f t="shared" si="1"/>
        <v>0</v>
      </c>
      <c r="K41" s="12"/>
      <c r="M41" s="33"/>
    </row>
    <row r="42" spans="1:13" ht="30" customHeight="1">
      <c r="A42" s="16">
        <v>40</v>
      </c>
      <c r="B42" s="17" t="s">
        <v>42</v>
      </c>
      <c r="C42" s="18" t="s">
        <v>6</v>
      </c>
      <c r="D42" s="19" t="s">
        <v>5</v>
      </c>
      <c r="E42" s="12">
        <v>160</v>
      </c>
      <c r="F42" s="20">
        <v>0</v>
      </c>
      <c r="G42" s="20">
        <f t="shared" si="3"/>
        <v>0</v>
      </c>
      <c r="H42" s="24">
        <v>8</v>
      </c>
      <c r="I42" s="20">
        <f t="shared" si="0"/>
        <v>0</v>
      </c>
      <c r="J42" s="20">
        <f t="shared" si="1"/>
        <v>0</v>
      </c>
      <c r="K42" s="12"/>
      <c r="M42" s="33"/>
    </row>
    <row r="43" spans="1:13" ht="30" customHeight="1">
      <c r="A43" s="16">
        <v>41</v>
      </c>
      <c r="B43" s="17" t="s">
        <v>43</v>
      </c>
      <c r="C43" s="18" t="s">
        <v>6</v>
      </c>
      <c r="D43" s="19" t="s">
        <v>5</v>
      </c>
      <c r="E43" s="12">
        <f>160+20</f>
        <v>180</v>
      </c>
      <c r="F43" s="20">
        <v>0</v>
      </c>
      <c r="G43" s="20">
        <f t="shared" si="3"/>
        <v>0</v>
      </c>
      <c r="H43" s="24">
        <v>8</v>
      </c>
      <c r="I43" s="20">
        <f t="shared" si="0"/>
        <v>0</v>
      </c>
      <c r="J43" s="20">
        <f t="shared" si="1"/>
        <v>0</v>
      </c>
      <c r="K43" s="12"/>
      <c r="M43" s="33"/>
    </row>
    <row r="44" spans="1:13" ht="30" customHeight="1">
      <c r="A44" s="16">
        <v>42</v>
      </c>
      <c r="B44" s="17" t="s">
        <v>48</v>
      </c>
      <c r="C44" s="18" t="s">
        <v>6</v>
      </c>
      <c r="D44" s="19" t="s">
        <v>5</v>
      </c>
      <c r="E44" s="12">
        <f>160+20</f>
        <v>180</v>
      </c>
      <c r="F44" s="20">
        <v>0</v>
      </c>
      <c r="G44" s="20">
        <f t="shared" si="3"/>
        <v>0</v>
      </c>
      <c r="H44" s="24">
        <v>8</v>
      </c>
      <c r="I44" s="20">
        <f t="shared" si="0"/>
        <v>0</v>
      </c>
      <c r="J44" s="20">
        <f t="shared" si="1"/>
        <v>0</v>
      </c>
      <c r="K44" s="12"/>
      <c r="M44" s="33"/>
    </row>
    <row r="45" spans="1:13" ht="30" customHeight="1">
      <c r="A45" s="16">
        <v>43</v>
      </c>
      <c r="B45" s="17" t="s">
        <v>24</v>
      </c>
      <c r="C45" s="18" t="s">
        <v>6</v>
      </c>
      <c r="D45" s="19" t="s">
        <v>5</v>
      </c>
      <c r="E45" s="12">
        <v>180</v>
      </c>
      <c r="F45" s="20">
        <v>0</v>
      </c>
      <c r="G45" s="20">
        <f t="shared" si="3"/>
        <v>0</v>
      </c>
      <c r="H45" s="24">
        <v>8</v>
      </c>
      <c r="I45" s="20">
        <f t="shared" si="0"/>
        <v>0</v>
      </c>
      <c r="J45" s="20">
        <f t="shared" si="1"/>
        <v>0</v>
      </c>
      <c r="K45" s="12"/>
      <c r="M45" s="33"/>
    </row>
    <row r="46" spans="1:13" ht="30" customHeight="1">
      <c r="A46" s="16">
        <v>44</v>
      </c>
      <c r="B46" s="17" t="s">
        <v>25</v>
      </c>
      <c r="C46" s="18" t="s">
        <v>6</v>
      </c>
      <c r="D46" s="19" t="s">
        <v>5</v>
      </c>
      <c r="E46" s="12">
        <v>180</v>
      </c>
      <c r="F46" s="20">
        <v>0</v>
      </c>
      <c r="G46" s="20">
        <f t="shared" si="3"/>
        <v>0</v>
      </c>
      <c r="H46" s="24">
        <v>8</v>
      </c>
      <c r="I46" s="20">
        <f t="shared" si="0"/>
        <v>0</v>
      </c>
      <c r="J46" s="20">
        <f t="shared" si="1"/>
        <v>0</v>
      </c>
      <c r="K46" s="12"/>
      <c r="M46" s="33"/>
    </row>
    <row r="47" spans="1:13" ht="30" customHeight="1">
      <c r="A47" s="16">
        <v>45</v>
      </c>
      <c r="B47" s="17" t="s">
        <v>26</v>
      </c>
      <c r="C47" s="18" t="s">
        <v>6</v>
      </c>
      <c r="D47" s="19" t="s">
        <v>5</v>
      </c>
      <c r="E47" s="12">
        <v>180</v>
      </c>
      <c r="F47" s="20">
        <v>0</v>
      </c>
      <c r="G47" s="20">
        <f t="shared" si="3"/>
        <v>0</v>
      </c>
      <c r="H47" s="24">
        <v>8</v>
      </c>
      <c r="I47" s="20">
        <f t="shared" si="0"/>
        <v>0</v>
      </c>
      <c r="J47" s="20">
        <f t="shared" si="1"/>
        <v>0</v>
      </c>
      <c r="K47" s="12"/>
      <c r="M47" s="33"/>
    </row>
    <row r="48" spans="1:13" ht="30" customHeight="1">
      <c r="A48" s="16">
        <v>46</v>
      </c>
      <c r="B48" s="17" t="s">
        <v>27</v>
      </c>
      <c r="C48" s="18" t="s">
        <v>6</v>
      </c>
      <c r="D48" s="19" t="s">
        <v>5</v>
      </c>
      <c r="E48" s="12">
        <v>230</v>
      </c>
      <c r="F48" s="20">
        <v>0</v>
      </c>
      <c r="G48" s="20">
        <f t="shared" si="3"/>
        <v>0</v>
      </c>
      <c r="H48" s="24">
        <v>8</v>
      </c>
      <c r="I48" s="20">
        <f t="shared" si="0"/>
        <v>0</v>
      </c>
      <c r="J48" s="20">
        <f t="shared" si="1"/>
        <v>0</v>
      </c>
      <c r="K48" s="12"/>
      <c r="M48" s="33"/>
    </row>
    <row r="49" spans="1:13" ht="30" customHeight="1">
      <c r="A49" s="16">
        <v>47</v>
      </c>
      <c r="B49" s="17" t="s">
        <v>28</v>
      </c>
      <c r="C49" s="18" t="s">
        <v>6</v>
      </c>
      <c r="D49" s="19" t="s">
        <v>5</v>
      </c>
      <c r="E49" s="12">
        <v>450</v>
      </c>
      <c r="F49" s="20">
        <v>0</v>
      </c>
      <c r="G49" s="20">
        <f t="shared" si="3"/>
        <v>0</v>
      </c>
      <c r="H49" s="24">
        <v>8</v>
      </c>
      <c r="I49" s="20">
        <f t="shared" si="0"/>
        <v>0</v>
      </c>
      <c r="J49" s="20">
        <f t="shared" si="1"/>
        <v>0</v>
      </c>
      <c r="K49" s="12"/>
      <c r="M49" s="33"/>
    </row>
    <row r="50" spans="1:13" ht="30" customHeight="1">
      <c r="A50" s="16">
        <v>48</v>
      </c>
      <c r="B50" s="17" t="s">
        <v>29</v>
      </c>
      <c r="C50" s="18" t="s">
        <v>6</v>
      </c>
      <c r="D50" s="19" t="s">
        <v>5</v>
      </c>
      <c r="E50" s="12">
        <f>160+400</f>
        <v>560</v>
      </c>
      <c r="F50" s="20">
        <v>0</v>
      </c>
      <c r="G50" s="20">
        <f t="shared" si="3"/>
        <v>0</v>
      </c>
      <c r="H50" s="24">
        <v>8</v>
      </c>
      <c r="I50" s="20">
        <f t="shared" si="0"/>
        <v>0</v>
      </c>
      <c r="J50" s="20">
        <f t="shared" si="1"/>
        <v>0</v>
      </c>
      <c r="K50" s="12"/>
      <c r="M50" s="33"/>
    </row>
    <row r="51" spans="1:13" ht="30" customHeight="1">
      <c r="A51" s="16">
        <v>49</v>
      </c>
      <c r="B51" s="17" t="s">
        <v>30</v>
      </c>
      <c r="C51" s="18" t="s">
        <v>6</v>
      </c>
      <c r="D51" s="19" t="s">
        <v>5</v>
      </c>
      <c r="E51" s="12">
        <f>160+20</f>
        <v>180</v>
      </c>
      <c r="F51" s="20">
        <v>0</v>
      </c>
      <c r="G51" s="20">
        <f t="shared" si="3"/>
        <v>0</v>
      </c>
      <c r="H51" s="24">
        <v>8</v>
      </c>
      <c r="I51" s="20">
        <f t="shared" si="0"/>
        <v>0</v>
      </c>
      <c r="J51" s="20">
        <f t="shared" si="1"/>
        <v>0</v>
      </c>
      <c r="K51" s="12"/>
      <c r="M51" s="33"/>
    </row>
    <row r="52" spans="1:13" ht="30" customHeight="1">
      <c r="A52" s="16">
        <v>50</v>
      </c>
      <c r="B52" s="17" t="s">
        <v>63</v>
      </c>
      <c r="C52" s="18" t="s">
        <v>6</v>
      </c>
      <c r="D52" s="19" t="s">
        <v>7</v>
      </c>
      <c r="E52" s="12">
        <v>500</v>
      </c>
      <c r="F52" s="20">
        <v>0</v>
      </c>
      <c r="G52" s="20">
        <f t="shared" si="3"/>
        <v>0</v>
      </c>
      <c r="H52" s="24">
        <v>8</v>
      </c>
      <c r="I52" s="20">
        <f aca="true" t="shared" si="4" ref="I52:I69">G52*H52%</f>
        <v>0</v>
      </c>
      <c r="J52" s="20">
        <f aca="true" t="shared" si="5" ref="J52:J69">G52+I52</f>
        <v>0</v>
      </c>
      <c r="K52" s="12"/>
      <c r="M52" s="33"/>
    </row>
    <row r="53" spans="1:13" ht="30" customHeight="1">
      <c r="A53" s="16">
        <v>51</v>
      </c>
      <c r="B53" s="17" t="s">
        <v>64</v>
      </c>
      <c r="C53" s="18" t="s">
        <v>6</v>
      </c>
      <c r="D53" s="19" t="s">
        <v>5</v>
      </c>
      <c r="E53" s="12">
        <v>900</v>
      </c>
      <c r="F53" s="20">
        <v>0</v>
      </c>
      <c r="G53" s="20">
        <f t="shared" si="3"/>
        <v>0</v>
      </c>
      <c r="H53" s="24">
        <v>8</v>
      </c>
      <c r="I53" s="20">
        <f t="shared" si="4"/>
        <v>0</v>
      </c>
      <c r="J53" s="20">
        <f t="shared" si="5"/>
        <v>0</v>
      </c>
      <c r="K53" s="12"/>
      <c r="M53" s="33"/>
    </row>
    <row r="54" spans="1:13" ht="30" customHeight="1">
      <c r="A54" s="16">
        <v>52</v>
      </c>
      <c r="B54" s="17" t="s">
        <v>74</v>
      </c>
      <c r="C54" s="18" t="s">
        <v>6</v>
      </c>
      <c r="D54" s="19" t="s">
        <v>7</v>
      </c>
      <c r="E54" s="12">
        <v>1000</v>
      </c>
      <c r="F54" s="20">
        <v>0</v>
      </c>
      <c r="G54" s="20">
        <f t="shared" si="3"/>
        <v>0</v>
      </c>
      <c r="H54" s="24">
        <v>8</v>
      </c>
      <c r="I54" s="20">
        <f t="shared" si="4"/>
        <v>0</v>
      </c>
      <c r="J54" s="20">
        <f t="shared" si="5"/>
        <v>0</v>
      </c>
      <c r="K54" s="12"/>
      <c r="M54" s="33"/>
    </row>
    <row r="55" spans="1:13" ht="30" customHeight="1">
      <c r="A55" s="16">
        <v>53</v>
      </c>
      <c r="B55" s="17" t="s">
        <v>52</v>
      </c>
      <c r="C55" s="18" t="s">
        <v>6</v>
      </c>
      <c r="D55" s="19" t="s">
        <v>5</v>
      </c>
      <c r="E55" s="12">
        <v>1500</v>
      </c>
      <c r="F55" s="20">
        <v>0</v>
      </c>
      <c r="G55" s="20">
        <f t="shared" si="3"/>
        <v>0</v>
      </c>
      <c r="H55" s="24">
        <v>8</v>
      </c>
      <c r="I55" s="20">
        <f t="shared" si="4"/>
        <v>0</v>
      </c>
      <c r="J55" s="20">
        <f t="shared" si="5"/>
        <v>0</v>
      </c>
      <c r="K55" s="12"/>
      <c r="M55" s="33"/>
    </row>
    <row r="56" spans="1:13" ht="36" customHeight="1">
      <c r="A56" s="16">
        <v>54</v>
      </c>
      <c r="B56" s="17" t="s">
        <v>75</v>
      </c>
      <c r="C56" s="18" t="s">
        <v>6</v>
      </c>
      <c r="D56" s="19" t="s">
        <v>7</v>
      </c>
      <c r="E56" s="12">
        <v>500</v>
      </c>
      <c r="F56" s="20">
        <v>0</v>
      </c>
      <c r="G56" s="20">
        <f t="shared" si="3"/>
        <v>0</v>
      </c>
      <c r="H56" s="24">
        <v>8</v>
      </c>
      <c r="I56" s="20">
        <f t="shared" si="4"/>
        <v>0</v>
      </c>
      <c r="J56" s="20">
        <f t="shared" si="5"/>
        <v>0</v>
      </c>
      <c r="K56" s="12"/>
      <c r="M56" s="33"/>
    </row>
    <row r="57" spans="1:13" ht="30" customHeight="1">
      <c r="A57" s="16">
        <v>55</v>
      </c>
      <c r="B57" s="17" t="s">
        <v>15</v>
      </c>
      <c r="C57" s="18" t="s">
        <v>6</v>
      </c>
      <c r="D57" s="19" t="s">
        <v>5</v>
      </c>
      <c r="E57" s="12">
        <f>20+10</f>
        <v>30</v>
      </c>
      <c r="F57" s="20">
        <v>0</v>
      </c>
      <c r="G57" s="20">
        <f t="shared" si="3"/>
        <v>0</v>
      </c>
      <c r="H57" s="24">
        <v>8</v>
      </c>
      <c r="I57" s="20">
        <f t="shared" si="4"/>
        <v>0</v>
      </c>
      <c r="J57" s="20">
        <f t="shared" si="5"/>
        <v>0</v>
      </c>
      <c r="K57" s="12"/>
      <c r="M57" s="33"/>
    </row>
    <row r="58" spans="1:13" ht="30" customHeight="1">
      <c r="A58" s="16">
        <v>56</v>
      </c>
      <c r="B58" s="17" t="s">
        <v>76</v>
      </c>
      <c r="C58" s="18" t="s">
        <v>6</v>
      </c>
      <c r="D58" s="19" t="s">
        <v>7</v>
      </c>
      <c r="E58" s="12">
        <v>350</v>
      </c>
      <c r="F58" s="20">
        <v>0</v>
      </c>
      <c r="G58" s="20">
        <f t="shared" si="3"/>
        <v>0</v>
      </c>
      <c r="H58" s="24">
        <v>8</v>
      </c>
      <c r="I58" s="20">
        <f t="shared" si="4"/>
        <v>0</v>
      </c>
      <c r="J58" s="20">
        <f t="shared" si="5"/>
        <v>0</v>
      </c>
      <c r="K58" s="12"/>
      <c r="M58" s="33"/>
    </row>
    <row r="59" spans="1:13" ht="30" customHeight="1">
      <c r="A59" s="16">
        <v>57</v>
      </c>
      <c r="B59" s="25" t="s">
        <v>53</v>
      </c>
      <c r="C59" s="26" t="s">
        <v>6</v>
      </c>
      <c r="D59" s="27" t="s">
        <v>5</v>
      </c>
      <c r="E59" s="28">
        <v>500</v>
      </c>
      <c r="F59" s="20">
        <v>0</v>
      </c>
      <c r="G59" s="29">
        <f t="shared" si="3"/>
        <v>0</v>
      </c>
      <c r="H59" s="30">
        <v>8</v>
      </c>
      <c r="I59" s="29">
        <f t="shared" si="4"/>
        <v>0</v>
      </c>
      <c r="J59" s="29">
        <f t="shared" si="5"/>
        <v>0</v>
      </c>
      <c r="K59" s="12"/>
      <c r="M59" s="33"/>
    </row>
    <row r="60" spans="1:13" ht="30" customHeight="1">
      <c r="A60" s="16">
        <v>58</v>
      </c>
      <c r="B60" s="17" t="s">
        <v>77</v>
      </c>
      <c r="C60" s="18" t="s">
        <v>6</v>
      </c>
      <c r="D60" s="19" t="s">
        <v>7</v>
      </c>
      <c r="E60" s="12">
        <v>3500</v>
      </c>
      <c r="F60" s="20">
        <v>0</v>
      </c>
      <c r="G60" s="20">
        <f t="shared" si="3"/>
        <v>0</v>
      </c>
      <c r="H60" s="24">
        <v>8</v>
      </c>
      <c r="I60" s="20">
        <f t="shared" si="4"/>
        <v>0</v>
      </c>
      <c r="J60" s="20">
        <f t="shared" si="5"/>
        <v>0</v>
      </c>
      <c r="K60" s="12"/>
      <c r="M60" s="33"/>
    </row>
    <row r="61" spans="1:13" ht="34.5" customHeight="1">
      <c r="A61" s="16">
        <v>59</v>
      </c>
      <c r="B61" s="17" t="s">
        <v>83</v>
      </c>
      <c r="C61" s="18" t="s">
        <v>6</v>
      </c>
      <c r="D61" s="19" t="s">
        <v>7</v>
      </c>
      <c r="E61" s="12">
        <v>3500</v>
      </c>
      <c r="F61" s="20">
        <v>0</v>
      </c>
      <c r="G61" s="20">
        <f t="shared" si="3"/>
        <v>0</v>
      </c>
      <c r="H61" s="24">
        <v>8</v>
      </c>
      <c r="I61" s="20">
        <f t="shared" si="4"/>
        <v>0</v>
      </c>
      <c r="J61" s="20">
        <f t="shared" si="5"/>
        <v>0</v>
      </c>
      <c r="K61" s="12"/>
      <c r="M61" s="33"/>
    </row>
    <row r="62" spans="1:13" ht="30" customHeight="1">
      <c r="A62" s="16">
        <v>60</v>
      </c>
      <c r="B62" s="17" t="s">
        <v>51</v>
      </c>
      <c r="C62" s="18" t="s">
        <v>6</v>
      </c>
      <c r="D62" s="19" t="s">
        <v>5</v>
      </c>
      <c r="E62" s="12">
        <v>1800</v>
      </c>
      <c r="F62" s="20">
        <v>0</v>
      </c>
      <c r="G62" s="20">
        <f t="shared" si="3"/>
        <v>0</v>
      </c>
      <c r="H62" s="24">
        <v>8</v>
      </c>
      <c r="I62" s="20">
        <f t="shared" si="4"/>
        <v>0</v>
      </c>
      <c r="J62" s="20">
        <f t="shared" si="5"/>
        <v>0</v>
      </c>
      <c r="K62" s="12"/>
      <c r="M62" s="33"/>
    </row>
    <row r="63" spans="1:13" ht="30" customHeight="1">
      <c r="A63" s="16">
        <v>61</v>
      </c>
      <c r="B63" s="17" t="s">
        <v>78</v>
      </c>
      <c r="C63" s="18" t="s">
        <v>6</v>
      </c>
      <c r="D63" s="19" t="s">
        <v>7</v>
      </c>
      <c r="E63" s="12">
        <v>3500</v>
      </c>
      <c r="F63" s="20">
        <v>0</v>
      </c>
      <c r="G63" s="20">
        <f t="shared" si="3"/>
        <v>0</v>
      </c>
      <c r="H63" s="24">
        <v>8</v>
      </c>
      <c r="I63" s="20">
        <f t="shared" si="4"/>
        <v>0</v>
      </c>
      <c r="J63" s="20">
        <f t="shared" si="5"/>
        <v>0</v>
      </c>
      <c r="K63" s="12"/>
      <c r="M63" s="33"/>
    </row>
    <row r="64" spans="1:13" ht="30" customHeight="1">
      <c r="A64" s="16">
        <v>62</v>
      </c>
      <c r="B64" s="17" t="s">
        <v>79</v>
      </c>
      <c r="C64" s="18" t="s">
        <v>6</v>
      </c>
      <c r="D64" s="19" t="s">
        <v>5</v>
      </c>
      <c r="E64" s="12">
        <v>800</v>
      </c>
      <c r="F64" s="20">
        <v>0</v>
      </c>
      <c r="G64" s="20">
        <f t="shared" si="3"/>
        <v>0</v>
      </c>
      <c r="H64" s="24">
        <v>8</v>
      </c>
      <c r="I64" s="20">
        <f t="shared" si="4"/>
        <v>0</v>
      </c>
      <c r="J64" s="20">
        <f t="shared" si="5"/>
        <v>0</v>
      </c>
      <c r="K64" s="12"/>
      <c r="M64" s="33"/>
    </row>
    <row r="65" spans="1:13" ht="30" customHeight="1">
      <c r="A65" s="16">
        <v>63</v>
      </c>
      <c r="B65" s="17" t="s">
        <v>44</v>
      </c>
      <c r="C65" s="18" t="s">
        <v>6</v>
      </c>
      <c r="D65" s="19" t="s">
        <v>5</v>
      </c>
      <c r="E65" s="12">
        <f>50+30</f>
        <v>80</v>
      </c>
      <c r="F65" s="20">
        <v>0</v>
      </c>
      <c r="G65" s="20">
        <f t="shared" si="3"/>
        <v>0</v>
      </c>
      <c r="H65" s="24">
        <v>8</v>
      </c>
      <c r="I65" s="20">
        <f t="shared" si="4"/>
        <v>0</v>
      </c>
      <c r="J65" s="20">
        <f t="shared" si="5"/>
        <v>0</v>
      </c>
      <c r="K65" s="12"/>
      <c r="M65" s="33"/>
    </row>
    <row r="66" spans="1:13" ht="30" customHeight="1">
      <c r="A66" s="16">
        <v>64</v>
      </c>
      <c r="B66" s="17" t="s">
        <v>58</v>
      </c>
      <c r="C66" s="18" t="s">
        <v>6</v>
      </c>
      <c r="D66" s="19" t="s">
        <v>5</v>
      </c>
      <c r="E66" s="12">
        <f>300+100</f>
        <v>400</v>
      </c>
      <c r="F66" s="20">
        <v>0</v>
      </c>
      <c r="G66" s="20">
        <f t="shared" si="3"/>
        <v>0</v>
      </c>
      <c r="H66" s="24">
        <v>8</v>
      </c>
      <c r="I66" s="20">
        <f t="shared" si="4"/>
        <v>0</v>
      </c>
      <c r="J66" s="20">
        <f t="shared" si="5"/>
        <v>0</v>
      </c>
      <c r="K66" s="12"/>
      <c r="M66" s="33"/>
    </row>
    <row r="67" spans="1:13" ht="30" customHeight="1">
      <c r="A67" s="16">
        <v>65</v>
      </c>
      <c r="B67" s="17" t="s">
        <v>45</v>
      </c>
      <c r="C67" s="18" t="s">
        <v>6</v>
      </c>
      <c r="D67" s="19" t="s">
        <v>5</v>
      </c>
      <c r="E67" s="12">
        <f>150+550</f>
        <v>700</v>
      </c>
      <c r="F67" s="20">
        <v>0</v>
      </c>
      <c r="G67" s="20">
        <f>E67*F67</f>
        <v>0</v>
      </c>
      <c r="H67" s="24">
        <v>8</v>
      </c>
      <c r="I67" s="20">
        <f t="shared" si="4"/>
        <v>0</v>
      </c>
      <c r="J67" s="20">
        <f t="shared" si="5"/>
        <v>0</v>
      </c>
      <c r="K67" s="12"/>
      <c r="M67" s="33"/>
    </row>
    <row r="68" spans="1:13" ht="30" customHeight="1">
      <c r="A68" s="16">
        <v>66</v>
      </c>
      <c r="B68" s="17" t="s">
        <v>46</v>
      </c>
      <c r="C68" s="18" t="s">
        <v>6</v>
      </c>
      <c r="D68" s="19" t="s">
        <v>5</v>
      </c>
      <c r="E68" s="12">
        <v>150</v>
      </c>
      <c r="F68" s="20">
        <v>0</v>
      </c>
      <c r="G68" s="20">
        <f>E68*F68</f>
        <v>0</v>
      </c>
      <c r="H68" s="24">
        <v>8</v>
      </c>
      <c r="I68" s="20">
        <f t="shared" si="4"/>
        <v>0</v>
      </c>
      <c r="J68" s="20">
        <f t="shared" si="5"/>
        <v>0</v>
      </c>
      <c r="K68" s="12"/>
      <c r="M68" s="33"/>
    </row>
    <row r="69" spans="1:13" ht="30" customHeight="1">
      <c r="A69" s="16">
        <v>67</v>
      </c>
      <c r="B69" s="17" t="s">
        <v>47</v>
      </c>
      <c r="C69" s="18" t="s">
        <v>6</v>
      </c>
      <c r="D69" s="19" t="s">
        <v>5</v>
      </c>
      <c r="E69" s="12">
        <v>150</v>
      </c>
      <c r="F69" s="20">
        <v>0</v>
      </c>
      <c r="G69" s="20">
        <f>E69*F69</f>
        <v>0</v>
      </c>
      <c r="H69" s="24">
        <v>8</v>
      </c>
      <c r="I69" s="20">
        <f t="shared" si="4"/>
        <v>0</v>
      </c>
      <c r="J69" s="20">
        <f t="shared" si="5"/>
        <v>0</v>
      </c>
      <c r="K69" s="12"/>
      <c r="M69" s="33"/>
    </row>
    <row r="70" spans="1:13" ht="30" customHeight="1">
      <c r="A70" s="16">
        <v>68</v>
      </c>
      <c r="B70" s="17" t="s">
        <v>49</v>
      </c>
      <c r="C70" s="18" t="s">
        <v>6</v>
      </c>
      <c r="D70" s="19" t="s">
        <v>5</v>
      </c>
      <c r="E70" s="12">
        <f>100+30</f>
        <v>130</v>
      </c>
      <c r="F70" s="20">
        <v>0</v>
      </c>
      <c r="G70" s="20">
        <f>E70*F70</f>
        <v>0</v>
      </c>
      <c r="H70" s="24">
        <v>8</v>
      </c>
      <c r="I70" s="20">
        <f>G70*H70%</f>
        <v>0</v>
      </c>
      <c r="J70" s="20">
        <f>G70+I70</f>
        <v>0</v>
      </c>
      <c r="K70" s="12"/>
      <c r="M70" s="33"/>
    </row>
    <row r="71" spans="1:16" s="15" customFormat="1" ht="25.5" customHeight="1">
      <c r="A71" s="34" t="s">
        <v>11</v>
      </c>
      <c r="B71" s="34"/>
      <c r="C71" s="34"/>
      <c r="D71" s="34"/>
      <c r="E71" s="34"/>
      <c r="F71" s="34"/>
      <c r="G71" s="21">
        <f>SUM(G3:G70)</f>
        <v>0</v>
      </c>
      <c r="H71" s="22" t="s">
        <v>12</v>
      </c>
      <c r="I71" s="21">
        <f>SUM(I3:I70)</f>
        <v>0</v>
      </c>
      <c r="J71" s="21">
        <f>SUM(J3:J70)</f>
        <v>0</v>
      </c>
      <c r="K71" s="23"/>
      <c r="L71" s="14"/>
      <c r="M71" s="33"/>
      <c r="N71" s="14"/>
      <c r="O71" s="14"/>
      <c r="P71" s="14"/>
    </row>
    <row r="72" spans="1:11" s="31" customFormat="1" ht="122.25" customHeight="1">
      <c r="A72" s="36" t="s">
        <v>85</v>
      </c>
      <c r="B72" s="37"/>
      <c r="C72" s="37"/>
      <c r="D72" s="37"/>
      <c r="E72" s="38"/>
      <c r="F72" s="39" t="s">
        <v>84</v>
      </c>
      <c r="G72" s="39"/>
      <c r="H72" s="39"/>
      <c r="I72" s="39"/>
      <c r="J72" s="39"/>
      <c r="K72" s="39"/>
    </row>
    <row r="73" spans="2:9" ht="22.5" customHeight="1">
      <c r="B73" s="32"/>
      <c r="G73" s="11"/>
      <c r="H73" s="11"/>
      <c r="I73" s="11"/>
    </row>
    <row r="74" spans="1:11" ht="1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6" ht="12">
      <c r="B76" s="10"/>
    </row>
    <row r="77" ht="12">
      <c r="C77" s="8"/>
    </row>
    <row r="79" ht="49.5" customHeight="1">
      <c r="B79" s="8"/>
    </row>
    <row r="86" ht="12">
      <c r="C86" s="9"/>
    </row>
  </sheetData>
  <sheetProtection/>
  <mergeCells count="5">
    <mergeCell ref="A71:F71"/>
    <mergeCell ref="A74:C74"/>
    <mergeCell ref="D74:K74"/>
    <mergeCell ref="A72:E72"/>
    <mergeCell ref="F72:K72"/>
  </mergeCells>
  <printOptions/>
  <pageMargins left="0.5511811023622047" right="0.4724409448818898" top="0.7480314960629921" bottom="0.7480314960629921" header="0.31496062992125984" footer="0.31496062992125984"/>
  <pageSetup horizontalDpi="600" verticalDpi="600" orientation="landscape" paperSize="9" r:id="rId1"/>
  <headerFooter>
    <oddHeader>&amp;L&amp;"Arial,Kursywa"&amp;10Dostawa ciast i wyrobów ciastkarskich&amp;C&amp;"Arial,Pogrubiony"&amp;10
SZCZEGÓŁOWY OPIS PRZEDMIOTU ZAMÓWIENIA &amp;R&amp;"Arial,Kursywa"&amp;10Załącznik nr 3 do SIWZ</oddHeader>
    <oddFooter>&amp;C&amp;"Arial,Normalny"&amp;P/&amp;N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2018-07-25T11:00:18Z</dcterms:modified>
  <cp:category/>
  <cp:version/>
  <cp:contentType/>
  <cp:contentStatus/>
</cp:coreProperties>
</file>