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9240" activeTab="0"/>
  </bookViews>
  <sheets>
    <sheet name=" do SIWZ " sheetId="1" r:id="rId1"/>
  </sheets>
  <definedNames>
    <definedName name="_xlnm.Print_Area" localSheetId="0">' do SIWZ '!$A$2:$K$232</definedName>
    <definedName name="_xlnm.Print_Titles" localSheetId="0">' do SIWZ '!$9:$9</definedName>
  </definedNames>
  <calcPr fullCalcOnLoad="1"/>
</workbook>
</file>

<file path=xl/sharedStrings.xml><?xml version="1.0" encoding="utf-8"?>
<sst xmlns="http://schemas.openxmlformats.org/spreadsheetml/2006/main" count="860" uniqueCount="430">
  <si>
    <t>Lp.</t>
  </si>
  <si>
    <t>9-cio cyfrowy kod numeryczny Wspólnego Słownika Zamówień (CPV)</t>
  </si>
  <si>
    <t>J.m.</t>
  </si>
  <si>
    <t>Ilość</t>
  </si>
  <si>
    <t>Cena jedn.                                                      zł</t>
  </si>
  <si>
    <t>5.</t>
  </si>
  <si>
    <t>8.</t>
  </si>
  <si>
    <t>9.</t>
  </si>
  <si>
    <t>10.</t>
  </si>
  <si>
    <t>11.</t>
  </si>
  <si>
    <t>12.</t>
  </si>
  <si>
    <t>SZCZEGÓŁOWY OPIS PRZEDMIOTU ZAMÓWIENIA</t>
  </si>
  <si>
    <t>Stawka VAT              %</t>
  </si>
  <si>
    <t>Opis przedmiotu zamówienia określony zgodnie                                                                   z art. 29 i 30 ustawy Prawo zamówień publicznych</t>
  </si>
  <si>
    <t>14.</t>
  </si>
  <si>
    <t>15.</t>
  </si>
  <si>
    <t>16.</t>
  </si>
  <si>
    <t>17.</t>
  </si>
  <si>
    <t>19.</t>
  </si>
  <si>
    <t>20.</t>
  </si>
  <si>
    <t>kpl.</t>
  </si>
  <si>
    <t>21.</t>
  </si>
  <si>
    <t>23.</t>
  </si>
  <si>
    <t>25.</t>
  </si>
  <si>
    <t>26.</t>
  </si>
  <si>
    <t>28.</t>
  </si>
  <si>
    <t>29.</t>
  </si>
  <si>
    <t>45/p.112</t>
  </si>
  <si>
    <t>34.</t>
  </si>
  <si>
    <t>35.</t>
  </si>
  <si>
    <t>36.</t>
  </si>
  <si>
    <t>37.</t>
  </si>
  <si>
    <t>42.</t>
  </si>
  <si>
    <t>44.</t>
  </si>
  <si>
    <t>45.</t>
  </si>
  <si>
    <t>46.</t>
  </si>
  <si>
    <t>47.</t>
  </si>
  <si>
    <t>49.</t>
  </si>
  <si>
    <t>52.</t>
  </si>
  <si>
    <t>Klimatyzator ZENITHAIR kasetonowy (R-22 - 2 kg) - 1 jedn. wew. i 1 zew.</t>
  </si>
  <si>
    <t>Klimatyzator McQuay typ MWM 015G - ACIA (R-707C - 0,925 kg) - 1 jedn. wew. i 1 zew.</t>
  </si>
  <si>
    <t>Klimatyzator PANASONIC typ CS80T51XE (R-22)</t>
  </si>
  <si>
    <t>Klimatyzator t. DRYCOOL MA-92D - 1 jedn. wew. i 1 zew.</t>
  </si>
  <si>
    <t>58.</t>
  </si>
  <si>
    <t>59.</t>
  </si>
  <si>
    <t>60.</t>
  </si>
  <si>
    <t>61.</t>
  </si>
  <si>
    <t>62.</t>
  </si>
  <si>
    <t>63.</t>
  </si>
  <si>
    <t>66.</t>
  </si>
  <si>
    <t>67.</t>
  </si>
  <si>
    <t>69.</t>
  </si>
  <si>
    <t>72.</t>
  </si>
  <si>
    <t>75.</t>
  </si>
  <si>
    <t>77.</t>
  </si>
  <si>
    <t>78.</t>
  </si>
  <si>
    <t>Klimatyzator GALANZ ASUS 12H53, moc 3,5 kW/h - 1 jedn. wew. i 1 zew.</t>
  </si>
  <si>
    <t>63/p.46</t>
  </si>
  <si>
    <t>Klilmatyzator (typu odwracalnego) LV-B 1860 HL - 1 jedn. wew. i 1 zew.</t>
  </si>
  <si>
    <t>Klimatyzator typ LENOX model GHM 12 NLA moc 1500 W - 1 jedn. wew. i 1 zew.</t>
  </si>
  <si>
    <t>Klimatyzator ścienny Galanz AUS-12H53 c 130L17 3,5 kW/h - 1 jedn. wew. i 1 zew.</t>
  </si>
  <si>
    <t>INSTYTUT OPTOELEKTRONIKI (IOE)</t>
  </si>
  <si>
    <t>WYDZIAŁ INŻYNIERII LĄDOWEJ I GEODEZJI (WIG)</t>
  </si>
  <si>
    <t>WYDZIAŁ MECHANICZNY (WME)</t>
  </si>
  <si>
    <t>WYDZIAŁ NOWYCH TECHNOLOGII I CHEMII (WTC)</t>
  </si>
  <si>
    <t>WYDZIAŁ ELEKTRONIKI (WEL)</t>
  </si>
  <si>
    <t>x</t>
  </si>
  <si>
    <t>Wymiana stycznika</t>
  </si>
  <si>
    <t>usł.</t>
  </si>
  <si>
    <t>Wymiana sprężarki 3,5 kW</t>
  </si>
  <si>
    <t>Wymiana sprężarki 5,1 kW</t>
  </si>
  <si>
    <t>Wymiana wentylatora jednostki wewnętrznej</t>
  </si>
  <si>
    <t>Wymiana wentylatora jednostki zewnętrznej</t>
  </si>
  <si>
    <t>Wymiana pompki skroplin</t>
  </si>
  <si>
    <t>Wymiana śmigła wentylatora</t>
  </si>
  <si>
    <t>Wymiana filtra jednostki wewnętrznej</t>
  </si>
  <si>
    <t>Wymiana płytki sterowniczej jednostki zewnętrznej</t>
  </si>
  <si>
    <t>Wymiana płytki sterowniczej jednostki wewnętrznej</t>
  </si>
  <si>
    <t>część I - KONSERWACJA KLIMATYZATORÓW</t>
  </si>
  <si>
    <t>część II - NAPRAWA KLIMATYZATORÓW**</t>
  </si>
  <si>
    <t xml:space="preserve"> </t>
  </si>
  <si>
    <t>Oznaczenie pozycji do wyliczenia ceny:</t>
  </si>
  <si>
    <t>Wyliczenie ceny za konserwację miesięczną urządzenia X:</t>
  </si>
  <si>
    <t>Wyliczenie ceny za wymianę części ( cena części plus cena robocizny)</t>
  </si>
  <si>
    <t>50730000-1</t>
  </si>
  <si>
    <t>1.</t>
  </si>
  <si>
    <t xml:space="preserve">100/ BUFET 1piętro </t>
  </si>
  <si>
    <t>100/p.223 (WCY)</t>
  </si>
  <si>
    <t>100/p.224 (WCY)</t>
  </si>
  <si>
    <t>100/p.221 (WCY)</t>
  </si>
  <si>
    <t>45/ p.5</t>
  </si>
  <si>
    <t>45/ p.4</t>
  </si>
  <si>
    <t>45/ p.121</t>
  </si>
  <si>
    <t>47/ p.13</t>
  </si>
  <si>
    <t>47/ p.12</t>
  </si>
  <si>
    <t>47/ p.124</t>
  </si>
  <si>
    <t>47/ p.101</t>
  </si>
  <si>
    <t>Klimatyzator MITSUBISCHI ELECTRIC typ MSC-07/RV (R-22 - 0,88 kg) - Split 1 jedn. wew. i 1 zew.</t>
  </si>
  <si>
    <t>Klimatyzator MITSUBISCHI ELECTRIC typ 18/MU/18RV (R-22 - 1,4 kg) Split- 1 jedn. wew. i 1 zew.</t>
  </si>
  <si>
    <t>Klimatyzator PZL HYDRAL APOLLO TFE 15H (R-22) Split - 1 jedn. wew. i 1 zew.</t>
  </si>
  <si>
    <t>Klimatyzator Mc Quency Split - 1 jedn. wew. i 1 zew.</t>
  </si>
  <si>
    <t>100/p.236 (WCY)</t>
  </si>
  <si>
    <t>100/p.233 (WCY)</t>
  </si>
  <si>
    <t xml:space="preserve">100/p.100E                             ( Elektronika) </t>
  </si>
  <si>
    <t>62/ p.34</t>
  </si>
  <si>
    <t>62/ p.5</t>
  </si>
  <si>
    <t>Klimatyzator typ ECF 45A TC (R-22 - 3,60 kg) -kasetonowy</t>
  </si>
  <si>
    <t>Klimatyzator FUJITSU typ AOY12USCC  Split - 1 jedn. wew. i 1 zew.</t>
  </si>
  <si>
    <t>61/  p.118</t>
  </si>
  <si>
    <t>61/  p.112</t>
  </si>
  <si>
    <t xml:space="preserve">Klimatyzator SAMSUNG  Split - 1 jedn. wew. i 1 zew. </t>
  </si>
  <si>
    <t>3/ Dom Asystenta-               pok. 14</t>
  </si>
  <si>
    <t>3 / Dom Asystenta- Drink Bar</t>
  </si>
  <si>
    <t>3 / Dom Asystenta-pok.13</t>
  </si>
  <si>
    <t>Klimatyzator LENOX- 1 jedn. wew. i 1 zew.</t>
  </si>
  <si>
    <t>Klimatyzator PANASONIC TADIRAN typ CS-112UX (R-22) kasetonowy- 1 jedn. wew. i 1 zew.</t>
  </si>
  <si>
    <t>136/  p.17</t>
  </si>
  <si>
    <t>Klimatyzator AIRWELL  Split- 1 jedn. wew. i 1 zew.</t>
  </si>
  <si>
    <t>Klimatyzator FUNAI nr 22910720 (R-22) - 1 jedn. wew. i 1 zew.</t>
  </si>
  <si>
    <t>Klimatyzator FUNAI nr 22910714 - 1 jedn. wew. i 1 zew.</t>
  </si>
  <si>
    <t>136/ p.19</t>
  </si>
  <si>
    <t>136/ p.15</t>
  </si>
  <si>
    <t>136/ p.21</t>
  </si>
  <si>
    <t>136/ p.111</t>
  </si>
  <si>
    <t>136/ p.119</t>
  </si>
  <si>
    <t>136/ p.121</t>
  </si>
  <si>
    <t>136/ p.123</t>
  </si>
  <si>
    <t>136/ p.115</t>
  </si>
  <si>
    <t>136/ p.116</t>
  </si>
  <si>
    <t>136/ p.114</t>
  </si>
  <si>
    <t>136/ p.118</t>
  </si>
  <si>
    <t>136/ p.207</t>
  </si>
  <si>
    <t>136/ p.211</t>
  </si>
  <si>
    <t>136/ p.213</t>
  </si>
  <si>
    <t>136/ p.214</t>
  </si>
  <si>
    <t>136/ p.309</t>
  </si>
  <si>
    <t>136/ p.311</t>
  </si>
  <si>
    <t>136/ p.307</t>
  </si>
  <si>
    <t>136/ p.301</t>
  </si>
  <si>
    <t>136/ p.301a</t>
  </si>
  <si>
    <t>136/  korytarz -1</t>
  </si>
  <si>
    <t>Klimatyzator typ LENOX model GHM 12 NLA moc 1500 W -Split- 1 jedn. wew. i 1 zew.</t>
  </si>
  <si>
    <r>
      <t>SZTAB (bud.100)</t>
    </r>
    <r>
      <rPr>
        <sz val="12"/>
        <color indexed="8"/>
        <rFont val="Czcionka tekstu podstawowego"/>
        <family val="0"/>
      </rPr>
      <t xml:space="preserve">  i Wydział Cybernetyki (WCY)</t>
    </r>
  </si>
  <si>
    <t xml:space="preserve">Klimatyzator FUJITSU ASY9RNO-W -  1 jedn. wew. i 1 zew.Plus pilot </t>
  </si>
  <si>
    <t xml:space="preserve">Klimatyzator ZENITHAIR CTMSP182M5 (R-22 - 2,0 kg) naścienny - 1 jedn. wew. i 1 zew. </t>
  </si>
  <si>
    <t>Klimatyzator DAIKIN FTY 60 GV1B (R-22 - 2,0 kg)  naścienny - 1 jedn. wew. i 1 zew.</t>
  </si>
  <si>
    <t>100/ p.228 i p.226 (WCY)</t>
  </si>
  <si>
    <t>Klimatyzator IDI  MSW 18-7AREN- 1 jedn. wew. i 1 zew. naścienny</t>
  </si>
  <si>
    <t>WYDZIAŁ MECHATRONIKI I LOTNICTWA (WML)</t>
  </si>
  <si>
    <t>Konserwacja półroczna ( 2 razy w roku)*</t>
  </si>
  <si>
    <t xml:space="preserve">Klimatyzator przenośny ZIBRO P122 2,8 KW/h  </t>
  </si>
  <si>
    <t>100/ p.065 (WTC)</t>
  </si>
  <si>
    <t>100/ p.97 (WTC)</t>
  </si>
  <si>
    <t>100/ p.067 (WCY)</t>
  </si>
  <si>
    <t>Naprawa klimatyzatora LENOX Split</t>
  </si>
  <si>
    <t xml:space="preserve">Naprawa klimatyzatora DAIKIN Split </t>
  </si>
  <si>
    <t xml:space="preserve"> 13/ p.19</t>
  </si>
  <si>
    <t xml:space="preserve"> 13/ p.18</t>
  </si>
  <si>
    <t xml:space="preserve"> 13/ p.16</t>
  </si>
  <si>
    <t>63/ p.46</t>
  </si>
  <si>
    <t>62/ p.4 i p.23a</t>
  </si>
  <si>
    <t>Klimatyzator typ PXD 24  -kasetonowy i LG S30AHP</t>
  </si>
  <si>
    <r>
      <t>100/ p.041 (</t>
    </r>
    <r>
      <rPr>
        <sz val="9"/>
        <color indexed="8"/>
        <rFont val="Czcionka tekstu podstawowego"/>
        <family val="0"/>
      </rPr>
      <t>WCY- labol.)</t>
    </r>
  </si>
  <si>
    <t xml:space="preserve">100/ p.73A  </t>
  </si>
  <si>
    <t>45/ p.203 i p.204</t>
  </si>
  <si>
    <t>Klimatyzator ścienny PANASONIC typ CS-C73KE/CU-C73KE (R-22) Split - 1 jedn. wew. i 1 zew.</t>
  </si>
  <si>
    <t xml:space="preserve">100/ p.24 (Kwestor)  </t>
  </si>
  <si>
    <t>Klimatyzator MITSUBISHI typ Split - 1 jedn. wew. i 1 zew.</t>
  </si>
  <si>
    <t xml:space="preserve">Klimatyzator SAMSUNG - 1 jedn. wew.    </t>
  </si>
  <si>
    <t>Klimatyzator FUJITSU typ AOY 25 Kasetonowy -  split 1 jedn. wew. i 1 zew.</t>
  </si>
  <si>
    <t>100/ p.90   (Rektorat)             wejście E</t>
  </si>
  <si>
    <t>33.</t>
  </si>
  <si>
    <t>71.</t>
  </si>
  <si>
    <t>73.</t>
  </si>
  <si>
    <t>74.</t>
  </si>
  <si>
    <t>76.</t>
  </si>
  <si>
    <t>136/  p.11 i p.11a</t>
  </si>
  <si>
    <t xml:space="preserve">136/ p.22 i p.13 </t>
  </si>
  <si>
    <t>136/ p.14 ip.16;p.18 i p.20</t>
  </si>
  <si>
    <t>Klimatyzator kasetonowy ELECTRA wewnętrzny typ Split-System  PRX 900 RC (R-22 - 1,2 kg) i model WNA-A12rc</t>
  </si>
  <si>
    <t>POZOSTAŁE JEDNOSTKI   plus  rezerwa</t>
  </si>
  <si>
    <t xml:space="preserve">Klimatyzator DAIKIN EUROPE NV typ FT35SGV1B (R-22 / 1,4 kg) - Split 1 jedn. wew. i 1 zew. </t>
  </si>
  <si>
    <t>Budynek/nr pomieszcz.</t>
  </si>
  <si>
    <t>75/  p. 2.12</t>
  </si>
  <si>
    <t xml:space="preserve">49/ p.10.1 </t>
  </si>
  <si>
    <t xml:space="preserve">Klimatyzator DAIKIN EUROPE NV typ R45DB7V11 (R-22 / 1,2 kg) Split - 1 jedn. wew. i 1 zew. </t>
  </si>
  <si>
    <t>58/ p.13 i p.14</t>
  </si>
  <si>
    <t>58/ p.11</t>
  </si>
  <si>
    <r>
      <t>Klimatyzator MDV- 1 jedn. wew. i 1 zew.</t>
    </r>
    <r>
      <rPr>
        <sz val="10"/>
        <color indexed="10"/>
        <rFont val="Czcionka tekstu podstawowego"/>
        <family val="0"/>
      </rPr>
      <t xml:space="preserve">  </t>
    </r>
  </si>
  <si>
    <t xml:space="preserve">Klimatyzator typ MS180D (r-22 - 0,82 kg) Split - 1 jedn. wew. i zew.
</t>
  </si>
  <si>
    <t>Klimatyzator AIRWELL typ SX-18 (R-22) - 1 jedn. wew. i 1 zew.</t>
  </si>
  <si>
    <t>Klimatyzator DAIKIN FTY 60 GV1B (R-22 - 2,0 kg)  naścienny- 1 jedn. wew. i  1 jed.zew.</t>
  </si>
  <si>
    <t>Klimatyzator DAIKIN FAY71FJV1 (R-22 - 2,0 kg) - 1jedn. wew. i 1 zew.</t>
  </si>
  <si>
    <t>Klimatyzator DAIKIN FTY 60 GV1B (R-22 - 2,0 kg) - 1 jedn. wew. i 1 jed.zew.</t>
  </si>
  <si>
    <t>Klimatyzator ELEKTRA kasetonowy  (R-22 - 2,0 kg) - 1 jedn. wew. i 1 zew. dach</t>
  </si>
  <si>
    <t xml:space="preserve">Klimatyzator Samsung AQ24U  - Split -1 jedn. wew. i 1 zew. Naścienny </t>
  </si>
  <si>
    <t>Klimatyzator MITSUBISCHI ELECTRIC typ 18/MU/18RV (R-22 - 1,05 kg) - 1 jedn. wew. i 1 zew.</t>
  </si>
  <si>
    <t>Klimatyzator McQuay typ MWM 02GF- AFAF (R-707C - 1,65 kg) - Split 1 jedn. wew. i 1 zew.</t>
  </si>
  <si>
    <t>Klimatyzator AIRWELL Model AOY25AWDL Split - 1 jedn. wew. i 1 zew.</t>
  </si>
  <si>
    <t>Klimatyzator (typu odwracalnego) LV-B 2460 HL - 1 jedn. wew. i 1 zew.</t>
  </si>
  <si>
    <t>Klimatyzator LENOX  MHM21 Split - 1 jedn. wew. i 1 zew.</t>
  </si>
  <si>
    <t>34 / p.4  i p.8</t>
  </si>
  <si>
    <t>Klimatyzator GE Split- 1 jedn. wew. i 1 zew.</t>
  </si>
  <si>
    <t xml:space="preserve"> 19/ p.11 i p. 15</t>
  </si>
  <si>
    <t xml:space="preserve">34/  p.14 </t>
  </si>
  <si>
    <t xml:space="preserve">34/  p.25 </t>
  </si>
  <si>
    <t>Wymiennik SINKLER i GALANZ Split -  po 1 jedn. wew. i 1 zew.</t>
  </si>
  <si>
    <t>Klimatyzator AUX typ ASW - Split- 1 jedn. wew. i 1 zew.</t>
  </si>
  <si>
    <t xml:space="preserve">Klimatyzator LENOX - QCH = 2,6 + 2,6 + 3,5 kW - 1  jedn. wew. i 1 zew.  </t>
  </si>
  <si>
    <t>Klimatyzator AUX i AIR FORCE - Split- 1 jedn. wew. i 1 zew.</t>
  </si>
  <si>
    <t>Klimatyzator FUJITSU  Split- - 1 jedn. wew. i 1zew.</t>
  </si>
  <si>
    <t>34/  p.24</t>
  </si>
  <si>
    <t xml:space="preserve">34/  p.11 </t>
  </si>
  <si>
    <t>34/  p.13</t>
  </si>
  <si>
    <t>Klimatyzator AUX typ ASW  -Split :1 jedn. wew. i 1 zew.</t>
  </si>
  <si>
    <t>Klimatyzator AUX typ ASW-Split: 1 jedn. wew. i 1 zew.</t>
  </si>
  <si>
    <t xml:space="preserve">34/ p.19  </t>
  </si>
  <si>
    <t>34/ p.18</t>
  </si>
  <si>
    <t>Klimatyzator AIRWELL Split  - 1 jedn. wew. i 1zew.</t>
  </si>
  <si>
    <t>Klimatyzator ZEPHIR, Split- 1 jedn. wew. i 1 zew.</t>
  </si>
  <si>
    <t>34/  p.15- magazyn tech.</t>
  </si>
  <si>
    <t>34/  p.16- magazyn tech.</t>
  </si>
  <si>
    <t>34/  p.23</t>
  </si>
  <si>
    <t>14/ p.16a</t>
  </si>
  <si>
    <t>Klimatyzator  IDI MSW 18-N-Split :1 jedn. wew. i 1 zew.</t>
  </si>
  <si>
    <t>5 / p.2</t>
  </si>
  <si>
    <t>Klimatyzator  LG- Split: 1 jedn. wew. i 1 zew.</t>
  </si>
  <si>
    <t>Klimatyzator RXQ5M , Split - 1 jedn. wew. i 1 zew.</t>
  </si>
  <si>
    <t>Klimatyzator RXQ8M  , Split-  1 jedn. wew. i 1 zew.</t>
  </si>
  <si>
    <t>Klimatyzator EU AB5K ,Split -1 jedn. wew. i 1 zew.</t>
  </si>
  <si>
    <t>136/ p.2 i 4 i 7 i p.9</t>
  </si>
  <si>
    <t>41/  p.13</t>
  </si>
  <si>
    <t xml:space="preserve">Klimatyzator typ DAIKIN Split-1 jedn. wew. i 1 zew. </t>
  </si>
  <si>
    <r>
      <t>Klimatyzator YORK  Split -</t>
    </r>
    <r>
      <rPr>
        <sz val="10"/>
        <color indexed="8"/>
        <rFont val="Czcionka tekstu podstawowego"/>
        <family val="0"/>
      </rPr>
      <t>1</t>
    </r>
    <r>
      <rPr>
        <sz val="10"/>
        <color indexed="8"/>
        <rFont val="Czcionka tekstu podstawowego"/>
        <family val="2"/>
      </rPr>
      <t xml:space="preserve"> jedn. wew.  i1 jedn. zew.</t>
    </r>
  </si>
  <si>
    <t xml:space="preserve">Klimatyzator AT ;Split - 1 jedn. wew. i 1 zew. </t>
  </si>
  <si>
    <t xml:space="preserve">3 / Dom Asystenta- sala nr 1004  </t>
  </si>
  <si>
    <t>Klimatyzator ZENITHAIR   Split - 1 jedn. wew. i 1 zew.</t>
  </si>
  <si>
    <t xml:space="preserve">Klimatyzator Mc Quency- Split :1 jedn. wew. i 1 zew. </t>
  </si>
  <si>
    <t>Klimatyzator SANYO  Split- 1 jedn. wew. i 1 zew.</t>
  </si>
  <si>
    <t xml:space="preserve">Agregat DAIKIN CLIMEX ze sterownikiem RSE-SAUTER, moc 6,5 kW/h+ centrala </t>
  </si>
  <si>
    <t xml:space="preserve">Klimatyzator LG kasetonowy-Split: 1 jedn. wew. i 1 zew. </t>
  </si>
  <si>
    <t>Klimatyzator SAMSUNG podsufitowy   - 1 jedn. wew. i 1 zew.</t>
  </si>
  <si>
    <t>Uzupełnienie freonu</t>
  </si>
  <si>
    <t>kg</t>
  </si>
  <si>
    <t xml:space="preserve">Klimatyzator DAIKIN  Split - 1 jedn. wew. i 1 zew. </t>
  </si>
  <si>
    <t xml:space="preserve">Klimatyzator SAMSUNG - 1 jedn. wew. i 1 zew..    </t>
  </si>
  <si>
    <t>Wymiennik DAIKIN -Split 1 jedn. wew. i 1 zew.</t>
  </si>
  <si>
    <t>2.</t>
  </si>
  <si>
    <t>3.</t>
  </si>
  <si>
    <t>4.</t>
  </si>
  <si>
    <t>6.</t>
  </si>
  <si>
    <t>7.</t>
  </si>
  <si>
    <t>13.</t>
  </si>
  <si>
    <t>18.</t>
  </si>
  <si>
    <t>22.</t>
  </si>
  <si>
    <t>27.</t>
  </si>
  <si>
    <t>30.</t>
  </si>
  <si>
    <t>43.</t>
  </si>
  <si>
    <t>31.</t>
  </si>
  <si>
    <t>32.</t>
  </si>
  <si>
    <t>48.</t>
  </si>
  <si>
    <t>50.</t>
  </si>
  <si>
    <t>51.</t>
  </si>
  <si>
    <t>53.</t>
  </si>
  <si>
    <t>64.</t>
  </si>
  <si>
    <t>65.</t>
  </si>
  <si>
    <t>68.</t>
  </si>
  <si>
    <r>
      <t xml:space="preserve">SUMA za </t>
    </r>
    <r>
      <rPr>
        <b/>
        <sz val="8"/>
        <color indexed="8"/>
        <rFont val="Czcionka tekstu podstawowego"/>
        <family val="0"/>
      </rPr>
      <t>3 letnią konserwację = konserwacja półroczna  x  2 razy w roku x 3 lata</t>
    </r>
  </si>
  <si>
    <t xml:space="preserve">100/  p. 241  </t>
  </si>
  <si>
    <t>100/ p.235 , p.237 i p.239 (WCY)</t>
  </si>
  <si>
    <t xml:space="preserve">100/ p. 046  (DŁI ) Serwerownia  </t>
  </si>
  <si>
    <t>100/ p. 236 (WCY)</t>
  </si>
  <si>
    <t xml:space="preserve">100/ p.028 i p. 45 A (DŁI)   </t>
  </si>
  <si>
    <t>CENTRUM SZKOLENIOWO KONFERENCYJNE</t>
  </si>
  <si>
    <t xml:space="preserve">9 / sala obok baru Strzelec  </t>
  </si>
  <si>
    <t xml:space="preserve">9/ bar Strzelec             </t>
  </si>
  <si>
    <t>100/ p.308 (WCY)</t>
  </si>
  <si>
    <t xml:space="preserve">6/ Klub WAT-SalaTradycji   </t>
  </si>
  <si>
    <t>100/p.278 (Planowanie)</t>
  </si>
  <si>
    <t>100/p.90AB</t>
  </si>
  <si>
    <t>Klimatyzator Samsung 1 jed. Wew i 1 zew.</t>
  </si>
  <si>
    <t>Klimatyzator Fujitsu SPLIT W-N-W99-007565 1 jed. zew i 1 wew.</t>
  </si>
  <si>
    <t>100/p.082  (WTC)</t>
  </si>
  <si>
    <t>100/p.081 (WTC)</t>
  </si>
  <si>
    <t>100/p.95l (korytarz Dział Studencki)</t>
  </si>
  <si>
    <t>100/p.94L,95L (laboratorium)</t>
  </si>
  <si>
    <t xml:space="preserve"> 100/pokoje nr:  218, 220, 221, 222, 223, 224, 225, 226, 227, 228, 229, 233, 234, 234a, 235, 236, 237, 238, 239, 240, 242, 244, 246, 248a</t>
  </si>
  <si>
    <t>100/232a, 232b</t>
  </si>
  <si>
    <t>3 / Dom Asystenta-pok.2</t>
  </si>
  <si>
    <t>3 / Dom Asystenta-pok.917</t>
  </si>
  <si>
    <t>3 / Dom Asystenta-pok.10</t>
  </si>
  <si>
    <t>3 / Dom Asystenta-Sala Restauracyjna</t>
  </si>
  <si>
    <t>klimatyzator MDU      MDU (MS 12F8-24 HRDN1-C8 (CS2481-BP12F(H)) Split - 1 jed. wew i 1 zew</t>
  </si>
  <si>
    <t>klimatyzator FUJITSU ASYA 09LEC Split - 1 jed. wew i 1 zew</t>
  </si>
  <si>
    <t>klimatyzator LENNOX  MHM 12NI Split - 1 jed. wew i 1 zew</t>
  </si>
  <si>
    <t>klimatyzator GHM LENNOX  09N Split - 1 jed. wew i 1 zew</t>
  </si>
  <si>
    <t>Klimatyzator MDV MS12F8-18HRF/1-C8       Split -1 jedn. wew. i 1 zew.</t>
  </si>
  <si>
    <t xml:space="preserve">6/Kawiarnia Studencka </t>
  </si>
  <si>
    <t>47/p.9</t>
  </si>
  <si>
    <t>Klimatyzator MDV MSR23U-18HRDN1       Split -1 jedn. wew. i 1 zew.</t>
  </si>
  <si>
    <t>47/p.112</t>
  </si>
  <si>
    <t>Klimatyzator MDV MS12F8-24HRDN1-C8   Split -1 jed zew. i 1 jed wew</t>
  </si>
  <si>
    <t>61/p.08</t>
  </si>
  <si>
    <t>45/p.2/3</t>
  </si>
  <si>
    <t xml:space="preserve">Klimatyzator kasetonowy SAMSUNG NS1254XGA i RC 125RC DHXGA - Split 1 jedn. wew. i 1 zew. </t>
  </si>
  <si>
    <t>47/p.21</t>
  </si>
  <si>
    <t>Klimatyzator SAMSUNG DB98-32786A</t>
  </si>
  <si>
    <t>65/p.03, 04 (serwerownia)</t>
  </si>
  <si>
    <t>65/p. 16, 17, 18, 116, 117, 118, 213, 214, 215</t>
  </si>
  <si>
    <t>65/p. 05, 09, 011, 106, 120, 121,218, 219 (laboratoria)</t>
  </si>
  <si>
    <t>14/p.9</t>
  </si>
  <si>
    <t>Klimatyzator LG Inverter V  Split :1 jedn. wew. i 1 zew.</t>
  </si>
  <si>
    <t>14/p.15</t>
  </si>
  <si>
    <t>Klimatyzator Haier Split :1 jedn. wew. i 1 zew.</t>
  </si>
  <si>
    <t>14/p.16</t>
  </si>
  <si>
    <t>14/p.111, 114</t>
  </si>
  <si>
    <t>55/A/p.1, 2, 3</t>
  </si>
  <si>
    <t>Klimatyzator LG  E18EM  Split :1 jedn. wew. i 1 zew.</t>
  </si>
  <si>
    <t>Klimatyzatory  AUX  ASW-H18B4/EAR1  Split :1 jedn. wew. i 1 zew.</t>
  </si>
  <si>
    <t>Klimatyzatory M4OC-27HRDN1 2 szt.  ARUN080LTE4   Split :1 jedn. wew. i 1 zew.</t>
  </si>
  <si>
    <t>58/p.101, 104 (2szt)</t>
  </si>
  <si>
    <t>19/3c</t>
  </si>
  <si>
    <t>19/  p.17</t>
  </si>
  <si>
    <t>21/ p. 9, 10</t>
  </si>
  <si>
    <t>Klimatyzator FUJITSU    ASY  A14L9   Split- 1 jedn. wew. i 1 zew.</t>
  </si>
  <si>
    <t>23/ p. 15</t>
  </si>
  <si>
    <t>23a/p.15</t>
  </si>
  <si>
    <t>Klimatyzator LG CT24NP2   Split :1 jedn. wew. i 1 zew.</t>
  </si>
  <si>
    <t>54/p. 6, 7</t>
  </si>
  <si>
    <t>54/p.8</t>
  </si>
  <si>
    <t>54/p.28</t>
  </si>
  <si>
    <t>62/23c</t>
  </si>
  <si>
    <t>62/p.58</t>
  </si>
  <si>
    <t>62/p.21</t>
  </si>
  <si>
    <t>Klimatyzator   GREE  Split :1 jedn. wew. i 1 zew.</t>
  </si>
  <si>
    <t>Klimatyzatory SAMSUNG Inverter, T+   Split :1 jedn. wew. i 1 zew.</t>
  </si>
  <si>
    <t>68/p.16</t>
  </si>
  <si>
    <t>Klimatyzator SAMSUNG AR24HSFNCWKNEU              Split - 1 jedn. wew. i 1 zew.</t>
  </si>
  <si>
    <t>19/p.74 Studium Wychowania Fizycznego</t>
  </si>
  <si>
    <t>63/p.012</t>
  </si>
  <si>
    <t>Klimatyzator  MIDEA MSR-18HRN1      Split :1 jedn. wew. i 1 zew.</t>
  </si>
  <si>
    <t>136/ p.012;p.013;010</t>
  </si>
  <si>
    <t>136/p.125</t>
  </si>
  <si>
    <t>Klimatyzator YORK  Split -1 jedn. wew.  i1 jedn. zew.</t>
  </si>
  <si>
    <t xml:space="preserve">41/p.18, 18A, 27, 28 </t>
  </si>
  <si>
    <t>Klimatyzatory  SAMSUNG Split :1 jedn. wew. i 1 zew.</t>
  </si>
  <si>
    <t xml:space="preserve">41/p.07, 08, 16, 16A, 22A </t>
  </si>
  <si>
    <t>Klimatyzatory  DAIKIN Split :1 jedn. wew. i 1 zew.</t>
  </si>
  <si>
    <t>41/  p.06, 06A</t>
  </si>
  <si>
    <t>144/p.120, 005, 006</t>
  </si>
  <si>
    <t xml:space="preserve">Klimatyzatory FUJITSU  Split :1 jedn. wew. i 1 zew. </t>
  </si>
  <si>
    <t>71/p.019a, 019b, 019e</t>
  </si>
  <si>
    <t>Klimatyzatory FUITSU  Split :1 jedn. wew. i 1 zew.</t>
  </si>
  <si>
    <t>46/p.7</t>
  </si>
  <si>
    <t>46/p.10</t>
  </si>
  <si>
    <t>46/p.23</t>
  </si>
  <si>
    <t>13/p.16, 18, 19 (Logistyka)</t>
  </si>
  <si>
    <t>22/p.1, 2 (Logistyka)</t>
  </si>
  <si>
    <t>Klimatyzator LENNOX  GHM 12NLA  1 jedn. wew. i 1 zew.</t>
  </si>
  <si>
    <t>158/p.37 (Logistyka)</t>
  </si>
  <si>
    <t>158/p.6 (Logistyka)</t>
  </si>
  <si>
    <t>Klimatyzator ELEKTRA  PX 600SH 1 jedn. wew. i 1 zew.</t>
  </si>
  <si>
    <t>36/p.137, 013, 010</t>
  </si>
  <si>
    <t>Klimatyzatory MITSUBISHI PKA-RP-HAL 1 jedn. wew. i 1 zew.</t>
  </si>
  <si>
    <t>Klimatyzatory MITSUBISHI PCA-RP-KA 1 jedn. wew. i 1 zew.</t>
  </si>
  <si>
    <t>36/130, 31</t>
  </si>
  <si>
    <t>36/p.111, 21</t>
  </si>
  <si>
    <t>Klimatyzatory MITSUBISHI PCFY-P40WKM 1 jedn. wew. i 1 zew.</t>
  </si>
  <si>
    <t>24.</t>
  </si>
  <si>
    <t xml:space="preserve">SUMA                                                                                                                                                      (poz.2-33)     </t>
  </si>
  <si>
    <t>38.</t>
  </si>
  <si>
    <t>39.</t>
  </si>
  <si>
    <t>40.</t>
  </si>
  <si>
    <t>41.</t>
  </si>
  <si>
    <t>54.</t>
  </si>
  <si>
    <t>55.</t>
  </si>
  <si>
    <t>56.</t>
  </si>
  <si>
    <t>57.</t>
  </si>
  <si>
    <t>70.</t>
  </si>
  <si>
    <t>70/p.01 (Wydział Logistyki)</t>
  </si>
  <si>
    <t>10/p.110 (Biblioteka)</t>
  </si>
  <si>
    <t xml:space="preserve">  22 /  p. 4.-(Dział Gospodarczy)</t>
  </si>
  <si>
    <t>Wartość netto (kol. 6 x kol. 7) zł</t>
  </si>
  <si>
    <t>Wartość VAT (kol. 8 x kol. 9)           zł</t>
  </si>
  <si>
    <t>Wartość brutto (kol. 8 + kol. 10) zł</t>
  </si>
  <si>
    <t xml:space="preserve">Klimatyzator  GALAZ AVS Split- 1 jedn. wew. i 1 zew.  </t>
  </si>
  <si>
    <t>Klimatyzator FUITSU ASYG09 Split- 1 jedn. wew. i 1 zew.</t>
  </si>
  <si>
    <t>Klimatyzatory MIDEA  MSABAU Split- 1 jedn. wew. i 1 zew.</t>
  </si>
  <si>
    <t>Klimatyzatory FUJITSU ASYG30 Split- 1 jedn. wew. i 1 zew.</t>
  </si>
  <si>
    <t>Klimatyzator  COOPER&amp;HUNTER Split- 1 jedn. wew. i 1 zew.</t>
  </si>
  <si>
    <t>Klimatyzator Galanz Split- 1 jedn. wew. i 1 zew.</t>
  </si>
  <si>
    <t>Klimatyzator HISENSE  Split- 1 jedn. wew. i 1 zew.</t>
  </si>
  <si>
    <t>Klimatyzator MINSTRAL Split- 1 jedn. wew. i 1 zew.</t>
  </si>
  <si>
    <t>Klimatyzator typ FUJI Electric Split- 1 jedn. wew. i 1 zew.</t>
  </si>
  <si>
    <t>Klimatyzator typ VTS Clima Split- 1 jedn. wew. i 1 zew.</t>
  </si>
  <si>
    <t xml:space="preserve">                                                                                                                                                       SUMA  (poz. 155-170)     </t>
  </si>
  <si>
    <t xml:space="preserve">SUMA                                                                                                                                                      (poz. 143-153)     </t>
  </si>
  <si>
    <t xml:space="preserve">SUMA                                                                                                                                                      (poz. 104-141)     </t>
  </si>
  <si>
    <t xml:space="preserve">SUMA                                                                                                                                                      (poz. 86-102)     </t>
  </si>
  <si>
    <t xml:space="preserve">SUMA                                                                                                                                                      SUMA (poz. 79-85)     </t>
  </si>
  <si>
    <t xml:space="preserve">                                                                                                                                                     SUMA (poz.58-77)     </t>
  </si>
  <si>
    <t xml:space="preserve">                                                                                                                                                      SUMA (poz.54-56)     </t>
  </si>
  <si>
    <t xml:space="preserve">                                                                                                                                                       SUMA (poz.35-52)     </t>
  </si>
  <si>
    <t xml:space="preserve">SUMA  za 1 konserwację półroczną (poz. 34+53+57+78+85+103+142+154+171)       </t>
  </si>
  <si>
    <t xml:space="preserve">SUMA                                                                                                                                                      (poz. 174-184)     </t>
  </si>
  <si>
    <r>
      <t xml:space="preserve">RAZEM NAPRAWA </t>
    </r>
    <r>
      <rPr>
        <b/>
        <sz val="10"/>
        <color indexed="8"/>
        <rFont val="Czcionka tekstu podstawowego"/>
        <family val="0"/>
      </rPr>
      <t>(poz. 185 + poz.197)</t>
    </r>
  </si>
  <si>
    <t>RAZEM KONSERWACJA 3 LETNIA (poz. 173)</t>
  </si>
  <si>
    <t xml:space="preserve">SUMA                                                                                                                                                      (poz. 186-196)     </t>
  </si>
  <si>
    <t>Klimatyzator Inverter  1 jed. zew i 1 wew.</t>
  </si>
  <si>
    <t>Klimatyzatory  1 jed. zew i 1 wew.</t>
  </si>
  <si>
    <t>Klimatyzatory LG 37 szt. ARNU12GSBL2  1 jed. zew i 1 wew.</t>
  </si>
  <si>
    <t>Klimatyzatory: SAMSUNG NS071NDXEA 2 szt.         DAIKIN 4 szt. 1 jed. zew i 1 wew.</t>
  </si>
  <si>
    <t xml:space="preserve">Klimatyzatory SAMSUNG ND1404HXEA 1 jed. zew i 1 wew. </t>
  </si>
  <si>
    <t>Klimatyzatory SAMSUNG AVXWNH028EE 1 jed. zew i 1 wew.</t>
  </si>
  <si>
    <t>Klimatyzator  1 jed. zew i 1 wew.</t>
  </si>
  <si>
    <t>Klimatyzator Galanz 1 jed. zew i 1 wew.</t>
  </si>
  <si>
    <t>Klimatyzatory MIDEA 2 szt. MI-36G/DHN1-S  1 jed. zew i 1 wew.</t>
  </si>
  <si>
    <t>Klimatyzator CHANGE LCLH GWHRKF-K3 DNA 6G/DNA 5G 1 jed. zew i 1 wew.</t>
  </si>
  <si>
    <t>Klimatyzatory FUJITSU  ASY 30 LFCA, 24 LFCC, 07 LECA 1 jed. zew i 1 wew.</t>
  </si>
  <si>
    <t>Kjlimatyzator  FUJITSU ASY14USBCW 1 jed. zew i 1 wew.</t>
  </si>
  <si>
    <t>Klimatyzator LG Jet Cool  1 jed. zew i 1 wew.</t>
  </si>
  <si>
    <t>Klimatyzator ZENITHAIR  CTMS 18B2M5 1 jed. zew i 1 wew.</t>
  </si>
  <si>
    <t>Klimatyzatory GENERAL ELECTRIC AEAH21HWO 1 jed. zew i 1 wew.</t>
  </si>
  <si>
    <t>Klimatyzatory SANYO  SAP-KR127EHAX 1 jed. zew i 1 wew.</t>
  </si>
  <si>
    <t>Klimatyzator HITACHI 1 jed. zew i 1 wew.</t>
  </si>
  <si>
    <t>Klimatyzator LENNOX AIR CONDITIONER 1 jed. zew i 1 wew.</t>
  </si>
  <si>
    <r>
      <rPr>
        <b/>
        <sz val="11"/>
        <rFont val="Arial"/>
        <family val="2"/>
      </rPr>
      <t xml:space="preserve"> *Przez konserwację</t>
    </r>
    <r>
      <rPr>
        <sz val="11"/>
        <rFont val="Arial"/>
        <family val="2"/>
      </rPr>
      <t xml:space="preserve"> należy rozumieć okresowe sprawdzenie urządzeń klimatyzacyjnych połączone z czyszczeniem i regulacjami odpowiednich podzespołów oraz wymianą części normalnie zużywających się w czasie eksploatacji zgodnie z zaleceniami producenta urządzenia. 
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</si>
  <si>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
** </t>
    </r>
    <r>
      <rPr>
        <b/>
        <sz val="11"/>
        <rFont val="Arial"/>
        <family val="2"/>
      </rPr>
      <t>Przez naprawę</t>
    </r>
    <r>
      <rPr>
        <sz val="11"/>
        <rFont val="Arial"/>
        <family val="2"/>
      </rPr>
      <t xml:space="preserve"> należy rozumieć przywrócenie sprawności technicznej niesprawnych urządzeń klimatyzacyjnych przez wymianę bądź regenerację zużytych lub uszkodzonych części. Regeneracja części jest dopuszczalna tylko po uzgodnieniach z przedstawicielem Zamawiającego.                                                                                           </t>
    </r>
    <r>
      <rPr>
        <b/>
        <u val="single"/>
        <sz val="11"/>
        <rFont val="Arial"/>
        <family val="2"/>
      </rPr>
      <t xml:space="preserve">Uwaga: </t>
    </r>
    <r>
      <rPr>
        <b/>
        <sz val="11"/>
        <rFont val="Arial"/>
        <family val="2"/>
      </rPr>
      <t>W cenie wymiany zawarta jest cena części wraz z ceną robocizny</t>
    </r>
  </si>
  <si>
    <t>Konsultacje</t>
  </si>
  <si>
    <r>
      <t>RAZEM KONSERWACJA I NAPRAWA 3 lata</t>
    </r>
    <r>
      <rPr>
        <b/>
        <sz val="10"/>
        <rFont val="Czcionka tekstu podstawowego"/>
        <family val="0"/>
      </rPr>
      <t xml:space="preserve"> (poz. 198+ 199+ 200)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</si>
</sst>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0"/>
      <name val="Czcionka tekstu podstawowego"/>
      <family val="2"/>
    </font>
    <font>
      <sz val="10"/>
      <name val="Czcionka tekstu podstawowego"/>
      <family val="2"/>
    </font>
    <font>
      <sz val="9"/>
      <color indexed="8"/>
      <name val="Times New Roman"/>
      <family val="1"/>
    </font>
    <font>
      <sz val="10"/>
      <name val="Arial CE"/>
      <family val="0"/>
    </font>
    <font>
      <sz val="9"/>
      <name val="Arial CE"/>
      <family val="0"/>
    </font>
    <font>
      <sz val="10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0"/>
    </font>
    <font>
      <sz val="8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2"/>
      <color indexed="8"/>
      <name val="Times New Roman"/>
      <family val="1"/>
    </font>
    <font>
      <sz val="10"/>
      <color indexed="13"/>
      <name val="Arial CE"/>
      <family val="0"/>
    </font>
    <font>
      <b/>
      <sz val="11"/>
      <color indexed="13"/>
      <name val="Arial CE"/>
      <family val="0"/>
    </font>
    <font>
      <sz val="10"/>
      <color indexed="8"/>
      <name val="Arial"/>
      <family val="2"/>
    </font>
    <font>
      <b/>
      <sz val="12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FF00"/>
      <name val="Arial CE"/>
      <family val="0"/>
    </font>
    <font>
      <b/>
      <sz val="11"/>
      <color rgb="FFFFFF00"/>
      <name val="Arial CE"/>
      <family val="0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8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12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9" fontId="58" fillId="0" borderId="10" xfId="52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wrapText="1"/>
    </xf>
    <xf numFmtId="9" fontId="58" fillId="0" borderId="11" xfId="52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2" fontId="58" fillId="0" borderId="10" xfId="0" applyNumberFormat="1" applyFont="1" applyFill="1" applyBorder="1" applyAlignment="1">
      <alignment horizontal="center" vertical="center"/>
    </xf>
    <xf numFmtId="2" fontId="58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vertical="center" wrapText="1"/>
    </xf>
    <xf numFmtId="2" fontId="58" fillId="0" borderId="12" xfId="0" applyNumberFormat="1" applyFont="1" applyFill="1" applyBorder="1" applyAlignment="1">
      <alignment horizontal="center" vertical="center"/>
    </xf>
    <xf numFmtId="9" fontId="58" fillId="0" borderId="12" xfId="52" applyFont="1" applyFill="1" applyBorder="1" applyAlignment="1">
      <alignment horizontal="center" vertical="center"/>
    </xf>
    <xf numFmtId="2" fontId="58" fillId="0" borderId="13" xfId="0" applyNumberFormat="1" applyFont="1" applyFill="1" applyBorder="1" applyAlignment="1">
      <alignment horizontal="center" vertical="center"/>
    </xf>
    <xf numFmtId="2" fontId="58" fillId="0" borderId="14" xfId="0" applyNumberFormat="1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 vertical="center"/>
    </xf>
    <xf numFmtId="2" fontId="58" fillId="0" borderId="15" xfId="0" applyNumberFormat="1" applyFont="1" applyFill="1" applyBorder="1" applyAlignment="1">
      <alignment horizontal="center" vertical="center"/>
    </xf>
    <xf numFmtId="9" fontId="58" fillId="0" borderId="15" xfId="52" applyFont="1" applyFill="1" applyBorder="1" applyAlignment="1">
      <alignment horizontal="center" vertical="center"/>
    </xf>
    <xf numFmtId="2" fontId="58" fillId="0" borderId="16" xfId="0" applyNumberFormat="1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wrapText="1"/>
    </xf>
    <xf numFmtId="2" fontId="58" fillId="0" borderId="17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/>
    </xf>
    <xf numFmtId="0" fontId="58" fillId="0" borderId="12" xfId="0" applyFont="1" applyFill="1" applyBorder="1" applyAlignment="1">
      <alignment wrapText="1"/>
    </xf>
    <xf numFmtId="0" fontId="53" fillId="0" borderId="0" xfId="0" applyFont="1" applyBorder="1" applyAlignment="1">
      <alignment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2" fontId="58" fillId="0" borderId="19" xfId="0" applyNumberFormat="1" applyFont="1" applyFill="1" applyBorder="1" applyAlignment="1">
      <alignment horizontal="center" vertical="center"/>
    </xf>
    <xf numFmtId="9" fontId="58" fillId="0" borderId="19" xfId="52" applyFont="1" applyFill="1" applyBorder="1" applyAlignment="1">
      <alignment horizontal="center" vertical="center"/>
    </xf>
    <xf numFmtId="2" fontId="58" fillId="0" borderId="20" xfId="0" applyNumberFormat="1" applyFont="1" applyFill="1" applyBorder="1" applyAlignment="1">
      <alignment horizontal="center" vertical="center"/>
    </xf>
    <xf numFmtId="2" fontId="58" fillId="0" borderId="21" xfId="0" applyNumberFormat="1" applyFont="1" applyFill="1" applyBorder="1" applyAlignment="1">
      <alignment horizontal="center" vertical="center"/>
    </xf>
    <xf numFmtId="9" fontId="58" fillId="0" borderId="19" xfId="0" applyNumberFormat="1" applyFont="1" applyFill="1" applyBorder="1" applyAlignment="1">
      <alignment horizontal="center" vertical="center"/>
    </xf>
    <xf numFmtId="2" fontId="59" fillId="0" borderId="22" xfId="0" applyNumberFormat="1" applyFont="1" applyFill="1" applyBorder="1" applyAlignment="1">
      <alignment horizontal="center" vertical="center"/>
    </xf>
    <xf numFmtId="2" fontId="59" fillId="0" borderId="23" xfId="0" applyNumberFormat="1" applyFont="1" applyFill="1" applyBorder="1" applyAlignment="1">
      <alignment horizontal="center" vertical="center"/>
    </xf>
    <xf numFmtId="2" fontId="59" fillId="0" borderId="19" xfId="0" applyNumberFormat="1" applyFont="1" applyFill="1" applyBorder="1" applyAlignment="1">
      <alignment horizontal="center" vertical="center"/>
    </xf>
    <xf numFmtId="9" fontId="59" fillId="0" borderId="19" xfId="0" applyNumberFormat="1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2" fontId="58" fillId="0" borderId="29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1" fontId="7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58" fillId="0" borderId="30" xfId="0" applyFont="1" applyFill="1" applyBorder="1" applyAlignment="1">
      <alignment horizontal="center" vertical="center"/>
    </xf>
    <xf numFmtId="2" fontId="58" fillId="0" borderId="30" xfId="0" applyNumberFormat="1" applyFont="1" applyFill="1" applyBorder="1" applyAlignment="1">
      <alignment horizontal="center" vertical="center"/>
    </xf>
    <xf numFmtId="9" fontId="58" fillId="0" borderId="30" xfId="52" applyFont="1" applyFill="1" applyBorder="1" applyAlignment="1">
      <alignment horizontal="center" vertical="center"/>
    </xf>
    <xf numFmtId="2" fontId="58" fillId="0" borderId="31" xfId="0" applyNumberFormat="1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2" fontId="58" fillId="0" borderId="27" xfId="0" applyNumberFormat="1" applyFont="1" applyFill="1" applyBorder="1" applyAlignment="1">
      <alignment horizontal="center" vertical="center"/>
    </xf>
    <xf numFmtId="9" fontId="58" fillId="0" borderId="27" xfId="52" applyFont="1" applyFill="1" applyBorder="1" applyAlignment="1">
      <alignment horizontal="center" vertical="center"/>
    </xf>
    <xf numFmtId="2" fontId="58" fillId="0" borderId="28" xfId="0" applyNumberFormat="1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2" fontId="58" fillId="0" borderId="33" xfId="0" applyNumberFormat="1" applyFont="1" applyFill="1" applyBorder="1" applyAlignment="1">
      <alignment horizontal="center" vertical="center"/>
    </xf>
    <xf numFmtId="9" fontId="58" fillId="0" borderId="33" xfId="52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wrapText="1"/>
    </xf>
    <xf numFmtId="0" fontId="58" fillId="33" borderId="3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8" fillId="33" borderId="3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58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 wrapText="1"/>
    </xf>
    <xf numFmtId="2" fontId="59" fillId="0" borderId="37" xfId="0" applyNumberFormat="1" applyFont="1" applyFill="1" applyBorder="1" applyAlignment="1">
      <alignment horizontal="center" vertical="center"/>
    </xf>
    <xf numFmtId="2" fontId="4" fillId="0" borderId="0" xfId="58" applyNumberFormat="1" applyFont="1" applyFill="1" applyBorder="1" applyAlignment="1">
      <alignment horizontal="center" vertical="center"/>
    </xf>
    <xf numFmtId="9" fontId="58" fillId="0" borderId="0" xfId="52" applyFont="1" applyBorder="1" applyAlignment="1">
      <alignment horizontal="center"/>
    </xf>
    <xf numFmtId="0" fontId="62" fillId="0" borderId="0" xfId="0" applyFont="1" applyBorder="1" applyAlignment="1">
      <alignment vertical="center"/>
    </xf>
    <xf numFmtId="0" fontId="58" fillId="33" borderId="3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2" fontId="58" fillId="0" borderId="39" xfId="0" applyNumberFormat="1" applyFont="1" applyFill="1" applyBorder="1" applyAlignment="1">
      <alignment horizontal="center" vertical="center"/>
    </xf>
    <xf numFmtId="9" fontId="58" fillId="0" borderId="39" xfId="52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/>
    </xf>
    <xf numFmtId="0" fontId="58" fillId="0" borderId="3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8" fillId="0" borderId="40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2" fontId="58" fillId="0" borderId="22" xfId="0" applyNumberFormat="1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2" fontId="58" fillId="0" borderId="19" xfId="0" applyNumberFormat="1" applyFont="1" applyBorder="1" applyAlignment="1">
      <alignment horizontal="center" vertical="center"/>
    </xf>
    <xf numFmtId="9" fontId="58" fillId="0" borderId="19" xfId="52" applyFont="1" applyBorder="1" applyAlignment="1">
      <alignment horizontal="center" vertical="center"/>
    </xf>
    <xf numFmtId="2" fontId="58" fillId="0" borderId="20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center" wrapText="1"/>
    </xf>
    <xf numFmtId="0" fontId="58" fillId="0" borderId="41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63" fillId="0" borderId="0" xfId="0" applyFont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vertical="center" wrapText="1"/>
    </xf>
    <xf numFmtId="0" fontId="58" fillId="33" borderId="42" xfId="0" applyFont="1" applyFill="1" applyBorder="1" applyAlignment="1">
      <alignment horizontal="center" vertical="center"/>
    </xf>
    <xf numFmtId="9" fontId="58" fillId="0" borderId="22" xfId="52" applyFont="1" applyFill="1" applyBorder="1" applyAlignment="1">
      <alignment horizontal="center" vertical="center"/>
    </xf>
    <xf numFmtId="2" fontId="58" fillId="0" borderId="43" xfId="0" applyNumberFormat="1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2" fontId="58" fillId="0" borderId="30" xfId="0" applyNumberFormat="1" applyFont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9" fontId="58" fillId="0" borderId="10" xfId="52" applyFont="1" applyBorder="1" applyAlignment="1">
      <alignment horizontal="center" vertical="center"/>
    </xf>
    <xf numFmtId="2" fontId="58" fillId="0" borderId="14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2" fontId="58" fillId="0" borderId="11" xfId="0" applyNumberFormat="1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9" fontId="58" fillId="0" borderId="30" xfId="52" applyFont="1" applyBorder="1" applyAlignment="1">
      <alignment horizontal="center" vertical="center"/>
    </xf>
    <xf numFmtId="2" fontId="58" fillId="0" borderId="31" xfId="0" applyNumberFormat="1" applyFont="1" applyBorder="1" applyAlignment="1">
      <alignment horizontal="center" vertical="center"/>
    </xf>
    <xf numFmtId="9" fontId="58" fillId="0" borderId="11" xfId="52" applyFont="1" applyBorder="1" applyAlignment="1">
      <alignment horizontal="center" vertical="center"/>
    </xf>
    <xf numFmtId="2" fontId="58" fillId="0" borderId="17" xfId="0" applyNumberFormat="1" applyFont="1" applyBorder="1" applyAlignment="1">
      <alignment horizontal="center" vertical="center"/>
    </xf>
    <xf numFmtId="0" fontId="58" fillId="0" borderId="11" xfId="0" applyFont="1" applyFill="1" applyBorder="1" applyAlignment="1">
      <alignment horizontal="center"/>
    </xf>
    <xf numFmtId="2" fontId="59" fillId="0" borderId="23" xfId="0" applyNumberFormat="1" applyFont="1" applyFill="1" applyBorder="1" applyAlignment="1">
      <alignment vertical="center"/>
    </xf>
    <xf numFmtId="2" fontId="59" fillId="0" borderId="19" xfId="0" applyNumberFormat="1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8" fillId="0" borderId="41" xfId="0" applyFont="1" applyFill="1" applyBorder="1" applyAlignment="1">
      <alignment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39" xfId="0" applyFont="1" applyFill="1" applyBorder="1" applyAlignment="1">
      <alignment horizontal="center" vertical="center"/>
    </xf>
    <xf numFmtId="0" fontId="58" fillId="33" borderId="44" xfId="0" applyFont="1" applyFill="1" applyBorder="1" applyAlignment="1">
      <alignment horizontal="center" vertical="center"/>
    </xf>
    <xf numFmtId="0" fontId="58" fillId="33" borderId="45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vertical="center" wrapText="1"/>
    </xf>
    <xf numFmtId="9" fontId="58" fillId="0" borderId="47" xfId="52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left" wrapText="1"/>
    </xf>
    <xf numFmtId="0" fontId="5" fillId="0" borderId="48" xfId="0" applyFont="1" applyFill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2" fontId="58" fillId="0" borderId="12" xfId="0" applyNumberFormat="1" applyFont="1" applyBorder="1" applyAlignment="1">
      <alignment horizontal="center" vertical="center"/>
    </xf>
    <xf numFmtId="9" fontId="58" fillId="0" borderId="12" xfId="52" applyFont="1" applyBorder="1" applyAlignment="1">
      <alignment horizontal="center" vertical="center"/>
    </xf>
    <xf numFmtId="2" fontId="58" fillId="0" borderId="13" xfId="0" applyNumberFormat="1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2" fontId="59" fillId="0" borderId="37" xfId="0" applyNumberFormat="1" applyFont="1" applyFill="1" applyBorder="1" applyAlignment="1">
      <alignment/>
    </xf>
    <xf numFmtId="2" fontId="59" fillId="0" borderId="39" xfId="0" applyNumberFormat="1" applyFont="1" applyFill="1" applyBorder="1" applyAlignment="1">
      <alignment horizontal="center" vertical="center"/>
    </xf>
    <xf numFmtId="2" fontId="58" fillId="0" borderId="37" xfId="0" applyNumberFormat="1" applyFont="1" applyFill="1" applyBorder="1" applyAlignment="1">
      <alignment horizontal="center" vertical="center"/>
    </xf>
    <xf numFmtId="2" fontId="59" fillId="0" borderId="49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39" xfId="58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/>
    </xf>
    <xf numFmtId="2" fontId="4" fillId="0" borderId="22" xfId="58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/>
    </xf>
    <xf numFmtId="9" fontId="58" fillId="0" borderId="50" xfId="52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/>
    </xf>
    <xf numFmtId="0" fontId="17" fillId="34" borderId="52" xfId="0" applyFont="1" applyFill="1" applyBorder="1" applyAlignment="1">
      <alignment/>
    </xf>
    <xf numFmtId="0" fontId="17" fillId="34" borderId="53" xfId="0" applyFont="1" applyFill="1" applyBorder="1" applyAlignment="1">
      <alignment horizontal="center" vertical="center"/>
    </xf>
    <xf numFmtId="0" fontId="64" fillId="35" borderId="53" xfId="0" applyFont="1" applyFill="1" applyBorder="1" applyAlignment="1">
      <alignment horizontal="center" vertical="center"/>
    </xf>
    <xf numFmtId="2" fontId="58" fillId="0" borderId="23" xfId="0" applyNumberFormat="1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9" fontId="58" fillId="0" borderId="54" xfId="52" applyFont="1" applyBorder="1" applyAlignment="1">
      <alignment horizontal="center" vertical="center"/>
    </xf>
    <xf numFmtId="9" fontId="58" fillId="0" borderId="39" xfId="52" applyFont="1" applyBorder="1" applyAlignment="1">
      <alignment horizontal="center" vertical="center"/>
    </xf>
    <xf numFmtId="2" fontId="58" fillId="0" borderId="18" xfId="0" applyNumberFormat="1" applyFont="1" applyFill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/>
    </xf>
    <xf numFmtId="0" fontId="65" fillId="0" borderId="27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35" borderId="55" xfId="0" applyFont="1" applyFill="1" applyBorder="1" applyAlignment="1">
      <alignment vertical="center"/>
    </xf>
    <xf numFmtId="0" fontId="64" fillId="35" borderId="56" xfId="0" applyFont="1" applyFill="1" applyBorder="1" applyAlignment="1">
      <alignment vertical="center"/>
    </xf>
    <xf numFmtId="0" fontId="65" fillId="0" borderId="23" xfId="0" applyFont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62" fillId="0" borderId="0" xfId="0" applyFont="1" applyBorder="1" applyAlignment="1">
      <alignment wrapText="1"/>
    </xf>
    <xf numFmtId="0" fontId="61" fillId="0" borderId="0" xfId="0" applyFont="1" applyBorder="1" applyAlignment="1">
      <alignment horizontal="center" wrapText="1"/>
    </xf>
    <xf numFmtId="0" fontId="58" fillId="0" borderId="37" xfId="0" applyFont="1" applyFill="1" applyBorder="1" applyAlignment="1">
      <alignment horizontal="center" vertical="center"/>
    </xf>
    <xf numFmtId="2" fontId="58" fillId="0" borderId="37" xfId="0" applyNumberFormat="1" applyFont="1" applyFill="1" applyBorder="1" applyAlignment="1">
      <alignment horizontal="center" vertical="center"/>
    </xf>
    <xf numFmtId="9" fontId="58" fillId="0" borderId="0" xfId="52" applyFont="1" applyFill="1" applyBorder="1" applyAlignment="1">
      <alignment horizontal="center" vertical="center"/>
    </xf>
    <xf numFmtId="2" fontId="58" fillId="0" borderId="4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/>
    </xf>
    <xf numFmtId="0" fontId="4" fillId="8" borderId="22" xfId="0" applyFont="1" applyFill="1" applyBorder="1" applyAlignment="1">
      <alignment horizontal="left" vertical="center" wrapText="1"/>
    </xf>
    <xf numFmtId="0" fontId="0" fillId="8" borderId="24" xfId="0" applyFill="1" applyBorder="1" applyAlignment="1">
      <alignment horizontal="left"/>
    </xf>
    <xf numFmtId="0" fontId="66" fillId="0" borderId="0" xfId="0" applyFont="1" applyBorder="1" applyAlignment="1">
      <alignment horizontal="left" wrapText="1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8" fillId="0" borderId="50" xfId="0" applyFont="1" applyBorder="1" applyAlignment="1">
      <alignment horizontal="left"/>
    </xf>
    <xf numFmtId="0" fontId="58" fillId="0" borderId="53" xfId="0" applyFont="1" applyBorder="1" applyAlignment="1">
      <alignment horizontal="left"/>
    </xf>
    <xf numFmtId="0" fontId="58" fillId="0" borderId="57" xfId="0" applyFont="1" applyBorder="1" applyAlignment="1">
      <alignment horizontal="left"/>
    </xf>
    <xf numFmtId="0" fontId="58" fillId="0" borderId="58" xfId="0" applyFont="1" applyBorder="1" applyAlignment="1">
      <alignment horizontal="left"/>
    </xf>
    <xf numFmtId="0" fontId="67" fillId="0" borderId="22" xfId="0" applyFont="1" applyFill="1" applyBorder="1" applyAlignment="1">
      <alignment horizontal="right" wrapText="1"/>
    </xf>
    <xf numFmtId="0" fontId="58" fillId="0" borderId="40" xfId="0" applyFont="1" applyFill="1" applyBorder="1" applyAlignment="1">
      <alignment horizontal="left" wrapText="1"/>
    </xf>
    <xf numFmtId="0" fontId="58" fillId="0" borderId="43" xfId="0" applyFont="1" applyFill="1" applyBorder="1" applyAlignment="1">
      <alignment horizontal="left" wrapText="1"/>
    </xf>
    <xf numFmtId="0" fontId="59" fillId="34" borderId="37" xfId="0" applyFont="1" applyFill="1" applyBorder="1" applyAlignment="1">
      <alignment horizontal="left" vertical="center" wrapText="1"/>
    </xf>
    <xf numFmtId="0" fontId="0" fillId="34" borderId="37" xfId="0" applyFill="1" applyBorder="1" applyAlignment="1">
      <alignment horizontal="left" vertical="center"/>
    </xf>
    <xf numFmtId="0" fontId="2" fillId="35" borderId="3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/>
    </xf>
    <xf numFmtId="0" fontId="58" fillId="0" borderId="50" xfId="0" applyFont="1" applyBorder="1" applyAlignment="1">
      <alignment horizontal="left" vertical="center"/>
    </xf>
    <xf numFmtId="0" fontId="58" fillId="0" borderId="53" xfId="0" applyFont="1" applyBorder="1" applyAlignment="1">
      <alignment horizontal="left" vertical="center"/>
    </xf>
    <xf numFmtId="0" fontId="58" fillId="0" borderId="59" xfId="0" applyFont="1" applyBorder="1" applyAlignment="1">
      <alignment horizontal="left" vertical="center"/>
    </xf>
    <xf numFmtId="0" fontId="58" fillId="0" borderId="41" xfId="0" applyFont="1" applyBorder="1" applyAlignment="1">
      <alignment horizontal="left" vertical="center"/>
    </xf>
    <xf numFmtId="0" fontId="67" fillId="0" borderId="22" xfId="0" applyFont="1" applyFill="1" applyBorder="1" applyAlignment="1">
      <alignment horizontal="right" vertical="center" wrapText="1"/>
    </xf>
    <xf numFmtId="0" fontId="67" fillId="0" borderId="24" xfId="0" applyFont="1" applyFill="1" applyBorder="1" applyAlignment="1">
      <alignment horizontal="right" vertical="center" wrapText="1"/>
    </xf>
    <xf numFmtId="0" fontId="68" fillId="0" borderId="60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wrapText="1"/>
    </xf>
    <xf numFmtId="0" fontId="58" fillId="0" borderId="61" xfId="0" applyFont="1" applyFill="1" applyBorder="1" applyAlignment="1">
      <alignment horizontal="center" vertical="center" wrapText="1"/>
    </xf>
    <xf numFmtId="0" fontId="58" fillId="0" borderId="62" xfId="0" applyFont="1" applyBorder="1" applyAlignment="1">
      <alignment horizontal="left" vertical="center"/>
    </xf>
    <xf numFmtId="0" fontId="58" fillId="0" borderId="63" xfId="0" applyFont="1" applyBorder="1" applyAlignment="1">
      <alignment horizontal="left" vertical="center"/>
    </xf>
    <xf numFmtId="0" fontId="59" fillId="16" borderId="40" xfId="0" applyFont="1" applyFill="1" applyBorder="1" applyAlignment="1">
      <alignment horizontal="center" vertical="center"/>
    </xf>
    <xf numFmtId="0" fontId="59" fillId="16" borderId="22" xfId="0" applyFont="1" applyFill="1" applyBorder="1" applyAlignment="1">
      <alignment horizontal="center" vertical="center"/>
    </xf>
    <xf numFmtId="0" fontId="59" fillId="16" borderId="43" xfId="0" applyFont="1" applyFill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center" vertical="center" wrapText="1"/>
    </xf>
    <xf numFmtId="0" fontId="58" fillId="0" borderId="64" xfId="0" applyFont="1" applyBorder="1" applyAlignment="1">
      <alignment horizontal="left" vertical="center"/>
    </xf>
    <xf numFmtId="0" fontId="58" fillId="0" borderId="47" xfId="0" applyFont="1" applyBorder="1" applyAlignment="1">
      <alignment horizontal="left" vertical="center"/>
    </xf>
    <xf numFmtId="0" fontId="68" fillId="0" borderId="40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right" vertical="center" wrapText="1"/>
    </xf>
    <xf numFmtId="0" fontId="0" fillId="0" borderId="24" xfId="0" applyBorder="1" applyAlignment="1">
      <alignment vertical="center"/>
    </xf>
    <xf numFmtId="0" fontId="68" fillId="33" borderId="40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0" fontId="68" fillId="33" borderId="43" xfId="0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horizontal="right" vertical="center" wrapText="1"/>
    </xf>
    <xf numFmtId="0" fontId="69" fillId="0" borderId="24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68" fillId="0" borderId="65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right" wrapText="1"/>
    </xf>
    <xf numFmtId="0" fontId="67" fillId="0" borderId="43" xfId="0" applyFont="1" applyFill="1" applyBorder="1" applyAlignment="1">
      <alignment horizontal="right" wrapText="1"/>
    </xf>
    <xf numFmtId="0" fontId="67" fillId="0" borderId="46" xfId="0" applyFont="1" applyFill="1" applyBorder="1" applyAlignment="1">
      <alignment horizontal="right" wrapText="1"/>
    </xf>
    <xf numFmtId="0" fontId="0" fillId="0" borderId="46" xfId="0" applyBorder="1" applyAlignment="1">
      <alignment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60" xfId="0" applyFont="1" applyFill="1" applyBorder="1" applyAlignment="1">
      <alignment horizontal="center" vertical="center"/>
    </xf>
    <xf numFmtId="0" fontId="68" fillId="0" borderId="46" xfId="0" applyFont="1" applyFill="1" applyBorder="1" applyAlignment="1">
      <alignment horizontal="center" vertical="center"/>
    </xf>
    <xf numFmtId="0" fontId="68" fillId="0" borderId="6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left" vertical="center" wrapText="1"/>
    </xf>
    <xf numFmtId="0" fontId="14" fillId="34" borderId="54" xfId="0" applyFont="1" applyFill="1" applyBorder="1" applyAlignment="1">
      <alignment horizontal="left" wrapText="1"/>
    </xf>
    <xf numFmtId="0" fontId="59" fillId="0" borderId="40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43" xfId="0" applyFont="1" applyBorder="1" applyAlignment="1">
      <alignment horizontal="center"/>
    </xf>
    <xf numFmtId="0" fontId="59" fillId="35" borderId="66" xfId="0" applyFont="1" applyFill="1" applyBorder="1" applyAlignment="1">
      <alignment horizontal="center"/>
    </xf>
    <xf numFmtId="0" fontId="0" fillId="35" borderId="54" xfId="0" applyFill="1" applyBorder="1" applyAlignment="1">
      <alignment/>
    </xf>
    <xf numFmtId="0" fontId="0" fillId="35" borderId="67" xfId="0" applyFill="1" applyBorder="1" applyAlignment="1">
      <alignment/>
    </xf>
    <xf numFmtId="0" fontId="70" fillId="0" borderId="40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Q232"/>
  <sheetViews>
    <sheetView tabSelected="1" zoomScalePageLayoutView="0" workbookViewId="0" topLeftCell="A214">
      <selection activeCell="G227" sqref="G227"/>
    </sheetView>
  </sheetViews>
  <sheetFormatPr defaultColWidth="8.796875" defaultRowHeight="14.25"/>
  <cols>
    <col min="1" max="1" width="6" style="0" customWidth="1"/>
    <col min="2" max="2" width="19.8984375" style="0" customWidth="1"/>
    <col min="3" max="3" width="44.19921875" style="0" customWidth="1"/>
    <col min="4" max="4" width="11.59765625" style="0" customWidth="1"/>
    <col min="5" max="5" width="8.19921875" style="0" customWidth="1"/>
    <col min="6" max="6" width="5.09765625" style="0" customWidth="1"/>
    <col min="7" max="7" width="8.3984375" style="17" customWidth="1"/>
    <col min="8" max="8" width="11.8984375" style="17" customWidth="1"/>
    <col min="9" max="9" width="8.69921875" style="0" customWidth="1"/>
    <col min="10" max="10" width="12.8984375" style="17" customWidth="1"/>
    <col min="11" max="11" width="13.8984375" style="17" customWidth="1"/>
  </cols>
  <sheetData>
    <row r="1" ht="54.75" customHeight="1"/>
    <row r="2" spans="1:12" ht="20.25" customHeight="1">
      <c r="A2" s="218" t="s">
        <v>81</v>
      </c>
      <c r="B2" s="219"/>
      <c r="C2" s="59"/>
      <c r="D2" s="59"/>
      <c r="E2" s="134"/>
      <c r="F2" s="59"/>
      <c r="G2" s="61"/>
      <c r="H2" s="59"/>
      <c r="I2" s="59"/>
      <c r="J2" s="60"/>
      <c r="K2" s="2"/>
      <c r="L2" s="36"/>
    </row>
    <row r="3" spans="1:12" ht="20.25" customHeight="1">
      <c r="A3" s="220" t="s">
        <v>82</v>
      </c>
      <c r="B3" s="221"/>
      <c r="C3" s="202"/>
      <c r="D3" s="59"/>
      <c r="E3" s="59"/>
      <c r="F3" s="59"/>
      <c r="G3" s="61"/>
      <c r="H3" s="59"/>
      <c r="I3" s="59"/>
      <c r="J3" s="60"/>
      <c r="K3" s="2"/>
      <c r="L3" s="36"/>
    </row>
    <row r="4" spans="1:12" ht="17.25" customHeight="1">
      <c r="A4" s="200" t="s">
        <v>83</v>
      </c>
      <c r="B4" s="199"/>
      <c r="C4" s="201"/>
      <c r="D4" s="59"/>
      <c r="E4" s="59"/>
      <c r="F4" s="59"/>
      <c r="G4" s="61"/>
      <c r="H4" s="59"/>
      <c r="I4" s="59"/>
      <c r="J4" s="60"/>
      <c r="K4" s="2"/>
      <c r="L4" s="36"/>
    </row>
    <row r="5" spans="1:12" ht="45" customHeight="1">
      <c r="A5" s="297" t="s">
        <v>426</v>
      </c>
      <c r="B5" s="297"/>
      <c r="C5" s="297"/>
      <c r="D5" s="297"/>
      <c r="E5" s="297"/>
      <c r="F5" s="297"/>
      <c r="G5" s="297"/>
      <c r="H5" s="297"/>
      <c r="I5" s="297"/>
      <c r="J5" s="297"/>
      <c r="K5" s="2"/>
      <c r="L5" s="36"/>
    </row>
    <row r="6" spans="1:12" ht="46.5" customHeight="1">
      <c r="A6" s="298" t="s">
        <v>427</v>
      </c>
      <c r="B6" s="298"/>
      <c r="C6" s="298"/>
      <c r="D6" s="298"/>
      <c r="E6" s="298"/>
      <c r="F6" s="298"/>
      <c r="G6" s="298"/>
      <c r="H6" s="298"/>
      <c r="I6" s="298"/>
      <c r="J6" s="298"/>
      <c r="K6" s="2"/>
      <c r="L6" s="36"/>
    </row>
    <row r="7" spans="1:11" ht="28.5" customHeight="1" thickBot="1">
      <c r="A7" s="2"/>
      <c r="B7" s="89" t="s">
        <v>80</v>
      </c>
      <c r="C7" s="2"/>
      <c r="D7" s="2"/>
      <c r="E7" s="2"/>
      <c r="F7" s="2"/>
      <c r="G7" s="2"/>
      <c r="H7" s="2"/>
      <c r="I7" s="2"/>
      <c r="J7" s="2"/>
      <c r="K7" s="2"/>
    </row>
    <row r="8" spans="1:11" ht="15" thickBot="1">
      <c r="A8" s="299" t="s">
        <v>11</v>
      </c>
      <c r="B8" s="300"/>
      <c r="C8" s="300"/>
      <c r="D8" s="300"/>
      <c r="E8" s="300"/>
      <c r="F8" s="300"/>
      <c r="G8" s="300"/>
      <c r="H8" s="300"/>
      <c r="I8" s="300"/>
      <c r="J8" s="300"/>
      <c r="K8" s="301"/>
    </row>
    <row r="9" spans="1:11" ht="105" customHeight="1" thickBot="1">
      <c r="A9" s="37" t="s">
        <v>0</v>
      </c>
      <c r="B9" s="48" t="s">
        <v>182</v>
      </c>
      <c r="C9" s="49" t="s">
        <v>13</v>
      </c>
      <c r="D9" s="49" t="s">
        <v>1</v>
      </c>
      <c r="E9" s="50" t="s">
        <v>2</v>
      </c>
      <c r="F9" s="50" t="s">
        <v>3</v>
      </c>
      <c r="G9" s="49" t="s">
        <v>4</v>
      </c>
      <c r="H9" s="49" t="s">
        <v>382</v>
      </c>
      <c r="I9" s="49" t="s">
        <v>12</v>
      </c>
      <c r="J9" s="49" t="s">
        <v>383</v>
      </c>
      <c r="K9" s="51" t="s">
        <v>384</v>
      </c>
    </row>
    <row r="10" spans="1:11" ht="12.75" customHeight="1">
      <c r="A10" s="52">
        <v>1</v>
      </c>
      <c r="B10" s="53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5">
        <v>11</v>
      </c>
    </row>
    <row r="11" spans="1:11" ht="15" thickBot="1">
      <c r="A11" s="302" t="s">
        <v>78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4"/>
    </row>
    <row r="12" spans="1:11" s="3" customFormat="1" ht="23.25" customHeight="1" thickBot="1">
      <c r="A12" s="120" t="s">
        <v>85</v>
      </c>
      <c r="B12" s="121"/>
      <c r="C12" s="122" t="s">
        <v>149</v>
      </c>
      <c r="D12" s="208" t="s">
        <v>84</v>
      </c>
      <c r="E12" s="121" t="s">
        <v>68</v>
      </c>
      <c r="F12" s="121"/>
      <c r="G12" s="123" t="s">
        <v>80</v>
      </c>
      <c r="H12" s="123"/>
      <c r="I12" s="124"/>
      <c r="J12" s="123"/>
      <c r="K12" s="125"/>
    </row>
    <row r="13" spans="1:11" s="3" customFormat="1" ht="15" customHeight="1" thickBot="1">
      <c r="A13" s="305" t="s">
        <v>142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7"/>
    </row>
    <row r="14" spans="1:11" s="3" customFormat="1" ht="24" customHeight="1">
      <c r="A14" s="90" t="s">
        <v>247</v>
      </c>
      <c r="B14" s="63" t="s">
        <v>86</v>
      </c>
      <c r="C14" s="114" t="s">
        <v>296</v>
      </c>
      <c r="D14" s="209" t="s">
        <v>84</v>
      </c>
      <c r="E14" s="63" t="s">
        <v>20</v>
      </c>
      <c r="F14" s="63">
        <v>2</v>
      </c>
      <c r="G14" s="64">
        <v>0</v>
      </c>
      <c r="H14" s="64">
        <f aca="true" t="shared" si="0" ref="H14:H23">F14*G14</f>
        <v>0</v>
      </c>
      <c r="I14" s="65">
        <v>0.23</v>
      </c>
      <c r="J14" s="64">
        <f aca="true" t="shared" si="1" ref="J14:J45">H14*I14</f>
        <v>0</v>
      </c>
      <c r="K14" s="64">
        <f aca="true" t="shared" si="2" ref="K14:K34">H14+J14</f>
        <v>0</v>
      </c>
    </row>
    <row r="15" spans="1:11" s="3" customFormat="1" ht="24" customHeight="1">
      <c r="A15" s="75" t="s">
        <v>248</v>
      </c>
      <c r="B15" s="12" t="s">
        <v>103</v>
      </c>
      <c r="C15" s="115" t="s">
        <v>167</v>
      </c>
      <c r="D15" s="210" t="s">
        <v>84</v>
      </c>
      <c r="E15" s="6" t="s">
        <v>20</v>
      </c>
      <c r="F15" s="6">
        <v>1</v>
      </c>
      <c r="G15" s="64">
        <v>0</v>
      </c>
      <c r="H15" s="18">
        <f t="shared" si="0"/>
        <v>0</v>
      </c>
      <c r="I15" s="8">
        <v>0.23</v>
      </c>
      <c r="J15" s="64">
        <f t="shared" si="1"/>
        <v>0</v>
      </c>
      <c r="K15" s="18">
        <f t="shared" si="2"/>
        <v>0</v>
      </c>
    </row>
    <row r="16" spans="1:11" s="3" customFormat="1" ht="24" customHeight="1">
      <c r="A16" s="75" t="s">
        <v>249</v>
      </c>
      <c r="B16" s="12" t="s">
        <v>163</v>
      </c>
      <c r="C16" s="115" t="s">
        <v>190</v>
      </c>
      <c r="D16" s="210" t="s">
        <v>84</v>
      </c>
      <c r="E16" s="6" t="s">
        <v>20</v>
      </c>
      <c r="F16" s="6">
        <v>2</v>
      </c>
      <c r="G16" s="64">
        <v>0</v>
      </c>
      <c r="H16" s="18">
        <f t="shared" si="0"/>
        <v>0</v>
      </c>
      <c r="I16" s="8">
        <v>0.23</v>
      </c>
      <c r="J16" s="64">
        <f t="shared" si="1"/>
        <v>0</v>
      </c>
      <c r="K16" s="18">
        <f t="shared" si="2"/>
        <v>0</v>
      </c>
    </row>
    <row r="17" spans="1:11" s="3" customFormat="1" ht="24" customHeight="1">
      <c r="A17" s="75" t="s">
        <v>5</v>
      </c>
      <c r="B17" s="12" t="s">
        <v>269</v>
      </c>
      <c r="C17" s="115" t="s">
        <v>191</v>
      </c>
      <c r="D17" s="210" t="s">
        <v>84</v>
      </c>
      <c r="E17" s="6" t="s">
        <v>20</v>
      </c>
      <c r="F17" s="6">
        <v>3</v>
      </c>
      <c r="G17" s="64">
        <v>0</v>
      </c>
      <c r="H17" s="18">
        <f t="shared" si="0"/>
        <v>0</v>
      </c>
      <c r="I17" s="8">
        <v>0.23</v>
      </c>
      <c r="J17" s="64">
        <f t="shared" si="1"/>
        <v>0</v>
      </c>
      <c r="K17" s="18">
        <f t="shared" si="2"/>
        <v>0</v>
      </c>
    </row>
    <row r="18" spans="1:11" s="9" customFormat="1" ht="24" customHeight="1">
      <c r="A18" s="75" t="s">
        <v>250</v>
      </c>
      <c r="B18" s="6" t="s">
        <v>151</v>
      </c>
      <c r="C18" s="115" t="s">
        <v>56</v>
      </c>
      <c r="D18" s="210" t="s">
        <v>84</v>
      </c>
      <c r="E18" s="6" t="s">
        <v>20</v>
      </c>
      <c r="F18" s="6">
        <v>1</v>
      </c>
      <c r="G18" s="64">
        <v>0</v>
      </c>
      <c r="H18" s="18">
        <f t="shared" si="0"/>
        <v>0</v>
      </c>
      <c r="I18" s="8">
        <v>0.23</v>
      </c>
      <c r="J18" s="18">
        <f t="shared" si="1"/>
        <v>0</v>
      </c>
      <c r="K18" s="18">
        <f t="shared" si="2"/>
        <v>0</v>
      </c>
    </row>
    <row r="19" spans="1:11" s="9" customFormat="1" ht="24" customHeight="1">
      <c r="A19" s="75" t="s">
        <v>251</v>
      </c>
      <c r="B19" s="12" t="s">
        <v>268</v>
      </c>
      <c r="C19" s="115" t="s">
        <v>192</v>
      </c>
      <c r="D19" s="210" t="s">
        <v>84</v>
      </c>
      <c r="E19" s="6" t="s">
        <v>20</v>
      </c>
      <c r="F19" s="6">
        <v>1</v>
      </c>
      <c r="G19" s="64">
        <v>0</v>
      </c>
      <c r="H19" s="18">
        <f t="shared" si="0"/>
        <v>0</v>
      </c>
      <c r="I19" s="8">
        <v>0.23</v>
      </c>
      <c r="J19" s="18">
        <f t="shared" si="1"/>
        <v>0</v>
      </c>
      <c r="K19" s="18">
        <f t="shared" si="2"/>
        <v>0</v>
      </c>
    </row>
    <row r="20" spans="1:11" s="9" customFormat="1" ht="24" customHeight="1">
      <c r="A20" s="75" t="s">
        <v>6</v>
      </c>
      <c r="B20" s="12" t="s">
        <v>89</v>
      </c>
      <c r="C20" s="115" t="s">
        <v>144</v>
      </c>
      <c r="D20" s="210" t="s">
        <v>84</v>
      </c>
      <c r="E20" s="6" t="s">
        <v>20</v>
      </c>
      <c r="F20" s="6">
        <v>1</v>
      </c>
      <c r="G20" s="64">
        <v>0</v>
      </c>
      <c r="H20" s="18">
        <f t="shared" si="0"/>
        <v>0</v>
      </c>
      <c r="I20" s="8">
        <v>0.23</v>
      </c>
      <c r="J20" s="18">
        <f t="shared" si="1"/>
        <v>0</v>
      </c>
      <c r="K20" s="18">
        <f t="shared" si="2"/>
        <v>0</v>
      </c>
    </row>
    <row r="21" spans="1:11" s="9" customFormat="1" ht="24" customHeight="1">
      <c r="A21" s="75" t="s">
        <v>7</v>
      </c>
      <c r="B21" s="12" t="s">
        <v>87</v>
      </c>
      <c r="C21" s="115" t="s">
        <v>39</v>
      </c>
      <c r="D21" s="210" t="s">
        <v>84</v>
      </c>
      <c r="E21" s="6" t="s">
        <v>20</v>
      </c>
      <c r="F21" s="6">
        <v>1</v>
      </c>
      <c r="G21" s="64">
        <v>0</v>
      </c>
      <c r="H21" s="18">
        <f t="shared" si="0"/>
        <v>0</v>
      </c>
      <c r="I21" s="8">
        <v>0.23</v>
      </c>
      <c r="J21" s="18">
        <f t="shared" si="1"/>
        <v>0</v>
      </c>
      <c r="K21" s="18">
        <f t="shared" si="2"/>
        <v>0</v>
      </c>
    </row>
    <row r="22" spans="1:11" s="9" customFormat="1" ht="24" customHeight="1">
      <c r="A22" s="75" t="s">
        <v>8</v>
      </c>
      <c r="B22" s="6" t="s">
        <v>88</v>
      </c>
      <c r="C22" s="115" t="s">
        <v>145</v>
      </c>
      <c r="D22" s="210" t="s">
        <v>84</v>
      </c>
      <c r="E22" s="6" t="s">
        <v>20</v>
      </c>
      <c r="F22" s="6">
        <v>1</v>
      </c>
      <c r="G22" s="64">
        <v>0</v>
      </c>
      <c r="H22" s="18">
        <f t="shared" si="0"/>
        <v>0</v>
      </c>
      <c r="I22" s="8">
        <v>0.23</v>
      </c>
      <c r="J22" s="18">
        <f t="shared" si="1"/>
        <v>0</v>
      </c>
      <c r="K22" s="18">
        <f t="shared" si="2"/>
        <v>0</v>
      </c>
    </row>
    <row r="23" spans="1:11" s="9" customFormat="1" ht="24" customHeight="1">
      <c r="A23" s="75" t="s">
        <v>9</v>
      </c>
      <c r="B23" s="12" t="s">
        <v>146</v>
      </c>
      <c r="C23" s="115" t="s">
        <v>193</v>
      </c>
      <c r="D23" s="210" t="s">
        <v>84</v>
      </c>
      <c r="E23" s="6" t="s">
        <v>20</v>
      </c>
      <c r="F23" s="6">
        <v>2</v>
      </c>
      <c r="G23" s="64">
        <v>0</v>
      </c>
      <c r="H23" s="18">
        <f t="shared" si="0"/>
        <v>0</v>
      </c>
      <c r="I23" s="8">
        <v>0.23</v>
      </c>
      <c r="J23" s="18">
        <f t="shared" si="1"/>
        <v>0</v>
      </c>
      <c r="K23" s="18">
        <f t="shared" si="2"/>
        <v>0</v>
      </c>
    </row>
    <row r="24" spans="1:11" s="9" customFormat="1" ht="24" customHeight="1">
      <c r="A24" s="75" t="s">
        <v>10</v>
      </c>
      <c r="B24" s="12" t="s">
        <v>270</v>
      </c>
      <c r="C24" s="115" t="s">
        <v>241</v>
      </c>
      <c r="D24" s="210" t="s">
        <v>84</v>
      </c>
      <c r="E24" s="6" t="s">
        <v>20</v>
      </c>
      <c r="F24" s="6">
        <v>4</v>
      </c>
      <c r="G24" s="64">
        <v>0</v>
      </c>
      <c r="H24" s="18">
        <f aca="true" t="shared" si="3" ref="H24:H29">G24*F24</f>
        <v>0</v>
      </c>
      <c r="I24" s="8">
        <v>0.23</v>
      </c>
      <c r="J24" s="18">
        <f t="shared" si="1"/>
        <v>0</v>
      </c>
      <c r="K24" s="18">
        <f t="shared" si="2"/>
        <v>0</v>
      </c>
    </row>
    <row r="25" spans="1:11" s="9" customFormat="1" ht="24" customHeight="1">
      <c r="A25" s="75" t="s">
        <v>252</v>
      </c>
      <c r="B25" s="12" t="s">
        <v>272</v>
      </c>
      <c r="C25" s="115" t="s">
        <v>179</v>
      </c>
      <c r="D25" s="210" t="s">
        <v>84</v>
      </c>
      <c r="E25" s="6" t="s">
        <v>20</v>
      </c>
      <c r="F25" s="6">
        <v>2</v>
      </c>
      <c r="G25" s="64">
        <v>0</v>
      </c>
      <c r="H25" s="18">
        <f t="shared" si="3"/>
        <v>0</v>
      </c>
      <c r="I25" s="8">
        <v>0.23</v>
      </c>
      <c r="J25" s="18">
        <f t="shared" si="1"/>
        <v>0</v>
      </c>
      <c r="K25" s="18">
        <f t="shared" si="2"/>
        <v>0</v>
      </c>
    </row>
    <row r="26" spans="1:11" s="9" customFormat="1" ht="24" customHeight="1">
      <c r="A26" s="75" t="s">
        <v>14</v>
      </c>
      <c r="B26" s="12" t="s">
        <v>271</v>
      </c>
      <c r="C26" s="115" t="s">
        <v>194</v>
      </c>
      <c r="D26" s="210" t="s">
        <v>84</v>
      </c>
      <c r="E26" s="6" t="s">
        <v>20</v>
      </c>
      <c r="F26" s="6">
        <v>1</v>
      </c>
      <c r="G26" s="18">
        <v>0</v>
      </c>
      <c r="H26" s="18">
        <f t="shared" si="3"/>
        <v>0</v>
      </c>
      <c r="I26" s="8">
        <v>0.23</v>
      </c>
      <c r="J26" s="18">
        <f t="shared" si="1"/>
        <v>0</v>
      </c>
      <c r="K26" s="18">
        <f t="shared" si="2"/>
        <v>0</v>
      </c>
    </row>
    <row r="27" spans="1:11" s="9" customFormat="1" ht="24" customHeight="1">
      <c r="A27" s="75" t="s">
        <v>15</v>
      </c>
      <c r="B27" s="6" t="s">
        <v>152</v>
      </c>
      <c r="C27" s="115" t="s">
        <v>239</v>
      </c>
      <c r="D27" s="210" t="s">
        <v>84</v>
      </c>
      <c r="E27" s="6" t="s">
        <v>20</v>
      </c>
      <c r="F27" s="6">
        <v>1</v>
      </c>
      <c r="G27" s="18">
        <v>0</v>
      </c>
      <c r="H27" s="18">
        <f t="shared" si="3"/>
        <v>0</v>
      </c>
      <c r="I27" s="8">
        <v>0.23</v>
      </c>
      <c r="J27" s="18">
        <f t="shared" si="1"/>
        <v>0</v>
      </c>
      <c r="K27" s="18">
        <f t="shared" si="2"/>
        <v>0</v>
      </c>
    </row>
    <row r="28" spans="1:11" s="9" customFormat="1" ht="24" customHeight="1">
      <c r="A28" s="75" t="s">
        <v>16</v>
      </c>
      <c r="B28" s="6" t="s">
        <v>153</v>
      </c>
      <c r="C28" s="115" t="s">
        <v>60</v>
      </c>
      <c r="D28" s="210" t="s">
        <v>84</v>
      </c>
      <c r="E28" s="6" t="s">
        <v>20</v>
      </c>
      <c r="F28" s="6">
        <v>1</v>
      </c>
      <c r="G28" s="64">
        <v>0</v>
      </c>
      <c r="H28" s="18">
        <f t="shared" si="3"/>
        <v>0</v>
      </c>
      <c r="I28" s="8">
        <v>0.23</v>
      </c>
      <c r="J28" s="18">
        <f t="shared" si="1"/>
        <v>0</v>
      </c>
      <c r="K28" s="18">
        <f t="shared" si="2"/>
        <v>0</v>
      </c>
    </row>
    <row r="29" spans="1:11" s="9" customFormat="1" ht="24" customHeight="1">
      <c r="A29" s="75" t="s">
        <v>17</v>
      </c>
      <c r="B29" s="6" t="s">
        <v>276</v>
      </c>
      <c r="C29" s="115" t="s">
        <v>240</v>
      </c>
      <c r="D29" s="210" t="s">
        <v>84</v>
      </c>
      <c r="E29" s="6" t="s">
        <v>20</v>
      </c>
      <c r="F29" s="6">
        <v>2</v>
      </c>
      <c r="G29" s="64">
        <v>0</v>
      </c>
      <c r="H29" s="18">
        <f t="shared" si="3"/>
        <v>0</v>
      </c>
      <c r="I29" s="8">
        <v>0.23</v>
      </c>
      <c r="J29" s="18">
        <f t="shared" si="1"/>
        <v>0</v>
      </c>
      <c r="K29" s="18">
        <f t="shared" si="2"/>
        <v>0</v>
      </c>
    </row>
    <row r="30" spans="1:11" s="10" customFormat="1" ht="24" customHeight="1">
      <c r="A30" s="75" t="s">
        <v>253</v>
      </c>
      <c r="B30" s="12" t="s">
        <v>170</v>
      </c>
      <c r="C30" s="115" t="s">
        <v>143</v>
      </c>
      <c r="D30" s="210" t="s">
        <v>84</v>
      </c>
      <c r="E30" s="6" t="s">
        <v>20</v>
      </c>
      <c r="F30" s="6">
        <v>1</v>
      </c>
      <c r="G30" s="64">
        <v>0</v>
      </c>
      <c r="H30" s="18">
        <f aca="true" t="shared" si="4" ref="H30:H45">F30*G30</f>
        <v>0</v>
      </c>
      <c r="I30" s="8">
        <v>0.23</v>
      </c>
      <c r="J30" s="18">
        <f t="shared" si="1"/>
        <v>0</v>
      </c>
      <c r="K30" s="18">
        <f t="shared" si="2"/>
        <v>0</v>
      </c>
    </row>
    <row r="31" spans="1:11" s="10" customFormat="1" ht="24" customHeight="1">
      <c r="A31" s="75" t="s">
        <v>18</v>
      </c>
      <c r="B31" s="6" t="s">
        <v>102</v>
      </c>
      <c r="C31" s="115" t="s">
        <v>147</v>
      </c>
      <c r="D31" s="210" t="s">
        <v>84</v>
      </c>
      <c r="E31" s="6" t="s">
        <v>20</v>
      </c>
      <c r="F31" s="6">
        <v>1</v>
      </c>
      <c r="G31" s="64">
        <v>0</v>
      </c>
      <c r="H31" s="18">
        <f t="shared" si="4"/>
        <v>0</v>
      </c>
      <c r="I31" s="8">
        <v>0.23</v>
      </c>
      <c r="J31" s="18">
        <f t="shared" si="1"/>
        <v>0</v>
      </c>
      <c r="K31" s="18">
        <f t="shared" si="2"/>
        <v>0</v>
      </c>
    </row>
    <row r="32" spans="1:11" s="10" customFormat="1" ht="24" customHeight="1">
      <c r="A32" s="75" t="s">
        <v>19</v>
      </c>
      <c r="B32" s="6" t="s">
        <v>101</v>
      </c>
      <c r="C32" s="115" t="s">
        <v>147</v>
      </c>
      <c r="D32" s="210" t="s">
        <v>84</v>
      </c>
      <c r="E32" s="6" t="s">
        <v>20</v>
      </c>
      <c r="F32" s="6">
        <v>1</v>
      </c>
      <c r="G32" s="64">
        <v>0</v>
      </c>
      <c r="H32" s="18">
        <f t="shared" si="4"/>
        <v>0</v>
      </c>
      <c r="I32" s="8">
        <v>0.23</v>
      </c>
      <c r="J32" s="18">
        <f t="shared" si="1"/>
        <v>0</v>
      </c>
      <c r="K32" s="18">
        <f t="shared" si="2"/>
        <v>0</v>
      </c>
    </row>
    <row r="33" spans="1:11" s="10" customFormat="1" ht="24" customHeight="1">
      <c r="A33" s="75" t="s">
        <v>21</v>
      </c>
      <c r="B33" s="6" t="s">
        <v>162</v>
      </c>
      <c r="C33" s="115" t="s">
        <v>195</v>
      </c>
      <c r="D33" s="210" t="s">
        <v>84</v>
      </c>
      <c r="E33" s="6" t="s">
        <v>20</v>
      </c>
      <c r="F33" s="6">
        <v>2</v>
      </c>
      <c r="G33" s="64">
        <v>0</v>
      </c>
      <c r="H33" s="18">
        <f t="shared" si="4"/>
        <v>0</v>
      </c>
      <c r="I33" s="8">
        <v>0.23</v>
      </c>
      <c r="J33" s="18">
        <f t="shared" si="1"/>
        <v>0</v>
      </c>
      <c r="K33" s="18">
        <f t="shared" si="2"/>
        <v>0</v>
      </c>
    </row>
    <row r="34" spans="1:11" s="10" customFormat="1" ht="24" customHeight="1">
      <c r="A34" s="75" t="s">
        <v>254</v>
      </c>
      <c r="B34" s="6" t="s">
        <v>166</v>
      </c>
      <c r="C34" s="116" t="s">
        <v>208</v>
      </c>
      <c r="D34" s="210" t="s">
        <v>84</v>
      </c>
      <c r="E34" s="6" t="s">
        <v>20</v>
      </c>
      <c r="F34" s="11">
        <v>3</v>
      </c>
      <c r="G34" s="64">
        <v>0</v>
      </c>
      <c r="H34" s="18">
        <f t="shared" si="4"/>
        <v>0</v>
      </c>
      <c r="I34" s="8">
        <v>0.23</v>
      </c>
      <c r="J34" s="18">
        <f t="shared" si="1"/>
        <v>0</v>
      </c>
      <c r="K34" s="18">
        <f t="shared" si="2"/>
        <v>0</v>
      </c>
    </row>
    <row r="35" spans="1:11" s="10" customFormat="1" ht="24" customHeight="1">
      <c r="A35" s="75" t="s">
        <v>22</v>
      </c>
      <c r="B35" s="6" t="s">
        <v>278</v>
      </c>
      <c r="C35" s="116" t="s">
        <v>280</v>
      </c>
      <c r="D35" s="210" t="s">
        <v>84</v>
      </c>
      <c r="E35" s="6" t="s">
        <v>20</v>
      </c>
      <c r="F35" s="11">
        <v>2</v>
      </c>
      <c r="G35" s="64">
        <v>0</v>
      </c>
      <c r="H35" s="18">
        <f t="shared" si="4"/>
        <v>0</v>
      </c>
      <c r="I35" s="8">
        <v>0.23</v>
      </c>
      <c r="J35" s="18">
        <f t="shared" si="1"/>
        <v>0</v>
      </c>
      <c r="K35" s="18">
        <f>H35+J35</f>
        <v>0</v>
      </c>
    </row>
    <row r="36" spans="1:11" s="10" customFormat="1" ht="24" customHeight="1">
      <c r="A36" s="75" t="s">
        <v>368</v>
      </c>
      <c r="B36" s="6" t="s">
        <v>279</v>
      </c>
      <c r="C36" s="116" t="s">
        <v>281</v>
      </c>
      <c r="D36" s="210" t="s">
        <v>84</v>
      </c>
      <c r="E36" s="6" t="s">
        <v>20</v>
      </c>
      <c r="F36" s="11">
        <v>1</v>
      </c>
      <c r="G36" s="64">
        <v>0</v>
      </c>
      <c r="H36" s="18">
        <f t="shared" si="4"/>
        <v>0</v>
      </c>
      <c r="I36" s="8">
        <v>0.23</v>
      </c>
      <c r="J36" s="18">
        <f t="shared" si="1"/>
        <v>0</v>
      </c>
      <c r="K36" s="18">
        <f aca="true" t="shared" si="5" ref="K36:K45">H36+J36</f>
        <v>0</v>
      </c>
    </row>
    <row r="37" spans="1:11" s="10" customFormat="1" ht="24" customHeight="1">
      <c r="A37" s="75" t="s">
        <v>23</v>
      </c>
      <c r="B37" s="12" t="s">
        <v>284</v>
      </c>
      <c r="C37" s="116" t="s">
        <v>414</v>
      </c>
      <c r="D37" s="210" t="s">
        <v>84</v>
      </c>
      <c r="E37" s="6" t="s">
        <v>20</v>
      </c>
      <c r="F37" s="11">
        <v>1</v>
      </c>
      <c r="G37" s="64">
        <v>0</v>
      </c>
      <c r="H37" s="18">
        <f t="shared" si="4"/>
        <v>0</v>
      </c>
      <c r="I37" s="8">
        <v>0.23</v>
      </c>
      <c r="J37" s="18">
        <f t="shared" si="1"/>
        <v>0</v>
      </c>
      <c r="K37" s="18">
        <f t="shared" si="5"/>
        <v>0</v>
      </c>
    </row>
    <row r="38" spans="1:11" s="10" customFormat="1" ht="24" customHeight="1">
      <c r="A38" s="75" t="s">
        <v>24</v>
      </c>
      <c r="B38" s="12" t="s">
        <v>282</v>
      </c>
      <c r="C38" s="116" t="s">
        <v>415</v>
      </c>
      <c r="D38" s="210" t="s">
        <v>84</v>
      </c>
      <c r="E38" s="6" t="s">
        <v>20</v>
      </c>
      <c r="F38" s="11">
        <v>1</v>
      </c>
      <c r="G38" s="64">
        <v>0</v>
      </c>
      <c r="H38" s="18">
        <f t="shared" si="4"/>
        <v>0</v>
      </c>
      <c r="I38" s="8">
        <v>0.23</v>
      </c>
      <c r="J38" s="18">
        <f t="shared" si="1"/>
        <v>0</v>
      </c>
      <c r="K38" s="18">
        <f t="shared" si="5"/>
        <v>0</v>
      </c>
    </row>
    <row r="39" spans="1:11" s="10" customFormat="1" ht="24" customHeight="1">
      <c r="A39" s="75" t="s">
        <v>255</v>
      </c>
      <c r="B39" s="12" t="s">
        <v>283</v>
      </c>
      <c r="C39" s="116" t="s">
        <v>408</v>
      </c>
      <c r="D39" s="210" t="s">
        <v>84</v>
      </c>
      <c r="E39" s="6" t="s">
        <v>20</v>
      </c>
      <c r="F39" s="11">
        <v>1</v>
      </c>
      <c r="G39" s="64">
        <v>0</v>
      </c>
      <c r="H39" s="18">
        <f t="shared" si="4"/>
        <v>0</v>
      </c>
      <c r="I39" s="8">
        <v>0.23</v>
      </c>
      <c r="J39" s="18">
        <f t="shared" si="1"/>
        <v>0</v>
      </c>
      <c r="K39" s="18">
        <f t="shared" si="5"/>
        <v>0</v>
      </c>
    </row>
    <row r="40" spans="1:11" s="10" customFormat="1" ht="24" customHeight="1">
      <c r="A40" s="75" t="s">
        <v>25</v>
      </c>
      <c r="B40" s="12" t="s">
        <v>285</v>
      </c>
      <c r="C40" s="116" t="s">
        <v>409</v>
      </c>
      <c r="D40" s="210" t="s">
        <v>84</v>
      </c>
      <c r="E40" s="6" t="s">
        <v>20</v>
      </c>
      <c r="F40" s="11">
        <v>4</v>
      </c>
      <c r="G40" s="64">
        <v>0</v>
      </c>
      <c r="H40" s="18">
        <f t="shared" si="4"/>
        <v>0</v>
      </c>
      <c r="I40" s="8">
        <v>0.23</v>
      </c>
      <c r="J40" s="18">
        <f t="shared" si="1"/>
        <v>0</v>
      </c>
      <c r="K40" s="18">
        <f t="shared" si="5"/>
        <v>0</v>
      </c>
    </row>
    <row r="41" spans="1:11" s="10" customFormat="1" ht="79.5" customHeight="1">
      <c r="A41" s="75" t="s">
        <v>26</v>
      </c>
      <c r="B41" s="12" t="s">
        <v>286</v>
      </c>
      <c r="C41" s="116" t="s">
        <v>410</v>
      </c>
      <c r="D41" s="210" t="s">
        <v>84</v>
      </c>
      <c r="E41" s="6" t="s">
        <v>20</v>
      </c>
      <c r="F41" s="11">
        <v>37</v>
      </c>
      <c r="G41" s="64">
        <v>0</v>
      </c>
      <c r="H41" s="18">
        <f t="shared" si="4"/>
        <v>0</v>
      </c>
      <c r="I41" s="8">
        <v>0.23</v>
      </c>
      <c r="J41" s="18">
        <f t="shared" si="1"/>
        <v>0</v>
      </c>
      <c r="K41" s="18">
        <f t="shared" si="5"/>
        <v>0</v>
      </c>
    </row>
    <row r="42" spans="1:11" s="10" customFormat="1" ht="24" customHeight="1">
      <c r="A42" s="75" t="s">
        <v>256</v>
      </c>
      <c r="B42" s="12" t="s">
        <v>287</v>
      </c>
      <c r="C42" s="116" t="s">
        <v>416</v>
      </c>
      <c r="D42" s="210" t="s">
        <v>84</v>
      </c>
      <c r="E42" s="6" t="s">
        <v>20</v>
      </c>
      <c r="F42" s="11">
        <v>4</v>
      </c>
      <c r="G42" s="64">
        <v>0</v>
      </c>
      <c r="H42" s="18">
        <f t="shared" si="4"/>
        <v>0</v>
      </c>
      <c r="I42" s="8">
        <v>0.23</v>
      </c>
      <c r="J42" s="18">
        <f t="shared" si="1"/>
        <v>0</v>
      </c>
      <c r="K42" s="18">
        <f t="shared" si="5"/>
        <v>0</v>
      </c>
    </row>
    <row r="43" spans="1:11" s="10" customFormat="1" ht="24" customHeight="1">
      <c r="A43" s="75" t="s">
        <v>258</v>
      </c>
      <c r="B43" s="12" t="s">
        <v>307</v>
      </c>
      <c r="C43" s="116" t="s">
        <v>411</v>
      </c>
      <c r="D43" s="210" t="s">
        <v>84</v>
      </c>
      <c r="E43" s="6" t="s">
        <v>20</v>
      </c>
      <c r="F43" s="11">
        <v>6</v>
      </c>
      <c r="G43" s="64">
        <v>0</v>
      </c>
      <c r="H43" s="18">
        <f t="shared" si="4"/>
        <v>0</v>
      </c>
      <c r="I43" s="8">
        <v>0.23</v>
      </c>
      <c r="J43" s="18">
        <f t="shared" si="1"/>
        <v>0</v>
      </c>
      <c r="K43" s="18">
        <f t="shared" si="5"/>
        <v>0</v>
      </c>
    </row>
    <row r="44" spans="1:11" s="10" customFormat="1" ht="24" customHeight="1">
      <c r="A44" s="75" t="s">
        <v>259</v>
      </c>
      <c r="B44" s="12" t="s">
        <v>309</v>
      </c>
      <c r="C44" s="116" t="s">
        <v>412</v>
      </c>
      <c r="D44" s="210" t="s">
        <v>84</v>
      </c>
      <c r="E44" s="6" t="s">
        <v>20</v>
      </c>
      <c r="F44" s="11">
        <v>8</v>
      </c>
      <c r="G44" s="64">
        <v>0</v>
      </c>
      <c r="H44" s="18">
        <f t="shared" si="4"/>
        <v>0</v>
      </c>
      <c r="I44" s="8">
        <v>0.23</v>
      </c>
      <c r="J44" s="18">
        <f t="shared" si="1"/>
        <v>0</v>
      </c>
      <c r="K44" s="18">
        <f t="shared" si="5"/>
        <v>0</v>
      </c>
    </row>
    <row r="45" spans="1:11" s="10" customFormat="1" ht="24" customHeight="1" thickBot="1">
      <c r="A45" s="105" t="s">
        <v>171</v>
      </c>
      <c r="B45" s="107" t="s">
        <v>308</v>
      </c>
      <c r="C45" s="126" t="s">
        <v>413</v>
      </c>
      <c r="D45" s="209" t="s">
        <v>84</v>
      </c>
      <c r="E45" s="63" t="s">
        <v>20</v>
      </c>
      <c r="F45" s="106">
        <v>9</v>
      </c>
      <c r="G45" s="64">
        <v>0</v>
      </c>
      <c r="H45" s="42">
        <f t="shared" si="4"/>
        <v>0</v>
      </c>
      <c r="I45" s="65">
        <v>0.23</v>
      </c>
      <c r="J45" s="64">
        <f t="shared" si="1"/>
        <v>0</v>
      </c>
      <c r="K45" s="18">
        <f t="shared" si="5"/>
        <v>0</v>
      </c>
    </row>
    <row r="46" spans="1:11" s="10" customFormat="1" ht="24.75" customHeight="1" thickBot="1">
      <c r="A46" s="117" t="s">
        <v>28</v>
      </c>
      <c r="B46" s="286" t="s">
        <v>369</v>
      </c>
      <c r="C46" s="287"/>
      <c r="D46" s="118"/>
      <c r="E46" s="112"/>
      <c r="F46" s="118">
        <f>SUM(F14:F45)</f>
        <v>108</v>
      </c>
      <c r="G46" s="110"/>
      <c r="H46" s="119">
        <f>SUM(H14:H45)</f>
        <v>0</v>
      </c>
      <c r="I46" s="111">
        <v>0.23</v>
      </c>
      <c r="J46" s="119">
        <f>SUM(J14:J45)</f>
        <v>0</v>
      </c>
      <c r="K46" s="110">
        <f>H46+J46</f>
        <v>0</v>
      </c>
    </row>
    <row r="47" spans="1:11" s="10" customFormat="1" ht="15" customHeight="1" thickBot="1">
      <c r="A47" s="271" t="s">
        <v>65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3"/>
    </row>
    <row r="48" spans="1:11" s="10" customFormat="1" ht="21.75" customHeight="1">
      <c r="A48" s="76" t="s">
        <v>29</v>
      </c>
      <c r="B48" s="87" t="s">
        <v>91</v>
      </c>
      <c r="C48" s="22" t="s">
        <v>97</v>
      </c>
      <c r="D48" s="211" t="s">
        <v>84</v>
      </c>
      <c r="E48" s="21" t="s">
        <v>20</v>
      </c>
      <c r="F48" s="21">
        <v>1</v>
      </c>
      <c r="G48" s="64">
        <v>0</v>
      </c>
      <c r="H48" s="23">
        <f aca="true" t="shared" si="6" ref="H48:H65">F48*G48</f>
        <v>0</v>
      </c>
      <c r="I48" s="24">
        <v>0.23</v>
      </c>
      <c r="J48" s="23">
        <f aca="true" t="shared" si="7" ref="J48:J63">H48*I48</f>
        <v>0</v>
      </c>
      <c r="K48" s="25">
        <f aca="true" t="shared" si="8" ref="K48:K65">H48+J48</f>
        <v>0</v>
      </c>
    </row>
    <row r="49" spans="1:11" s="10" customFormat="1" ht="24" customHeight="1">
      <c r="A49" s="67" t="s">
        <v>30</v>
      </c>
      <c r="B49" s="75" t="s">
        <v>90</v>
      </c>
      <c r="C49" s="7" t="s">
        <v>98</v>
      </c>
      <c r="D49" s="210" t="s">
        <v>84</v>
      </c>
      <c r="E49" s="6" t="s">
        <v>20</v>
      </c>
      <c r="F49" s="6">
        <v>1</v>
      </c>
      <c r="G49" s="64">
        <v>0</v>
      </c>
      <c r="H49" s="64">
        <f t="shared" si="6"/>
        <v>0</v>
      </c>
      <c r="I49" s="8">
        <v>0.23</v>
      </c>
      <c r="J49" s="18">
        <f t="shared" si="7"/>
        <v>0</v>
      </c>
      <c r="K49" s="26">
        <f t="shared" si="8"/>
        <v>0</v>
      </c>
    </row>
    <row r="50" spans="1:11" s="10" customFormat="1" ht="24" customHeight="1">
      <c r="A50" s="67" t="s">
        <v>31</v>
      </c>
      <c r="B50" s="75" t="s">
        <v>92</v>
      </c>
      <c r="C50" s="7" t="s">
        <v>196</v>
      </c>
      <c r="D50" s="210" t="s">
        <v>84</v>
      </c>
      <c r="E50" s="6" t="s">
        <v>20</v>
      </c>
      <c r="F50" s="75">
        <v>2</v>
      </c>
      <c r="G50" s="64">
        <v>0</v>
      </c>
      <c r="H50" s="18">
        <f t="shared" si="6"/>
        <v>0</v>
      </c>
      <c r="I50" s="8">
        <v>0.23</v>
      </c>
      <c r="J50" s="18">
        <f t="shared" si="7"/>
        <v>0</v>
      </c>
      <c r="K50" s="26">
        <f t="shared" si="8"/>
        <v>0</v>
      </c>
    </row>
    <row r="51" spans="1:11" s="3" customFormat="1" ht="24" customHeight="1">
      <c r="A51" s="67" t="s">
        <v>370</v>
      </c>
      <c r="B51" s="75" t="s">
        <v>27</v>
      </c>
      <c r="C51" s="7" t="s">
        <v>181</v>
      </c>
      <c r="D51" s="210" t="s">
        <v>84</v>
      </c>
      <c r="E51" s="6" t="s">
        <v>20</v>
      </c>
      <c r="F51" s="75">
        <v>1</v>
      </c>
      <c r="G51" s="64">
        <v>0</v>
      </c>
      <c r="H51" s="18">
        <f t="shared" si="6"/>
        <v>0</v>
      </c>
      <c r="I51" s="8">
        <v>0.23</v>
      </c>
      <c r="J51" s="18">
        <f t="shared" si="7"/>
        <v>0</v>
      </c>
      <c r="K51" s="26">
        <f t="shared" si="8"/>
        <v>0</v>
      </c>
    </row>
    <row r="52" spans="1:11" s="9" customFormat="1" ht="24" customHeight="1">
      <c r="A52" s="67" t="s">
        <v>371</v>
      </c>
      <c r="B52" s="75" t="s">
        <v>164</v>
      </c>
      <c r="C52" s="7" t="s">
        <v>197</v>
      </c>
      <c r="D52" s="210" t="s">
        <v>84</v>
      </c>
      <c r="E52" s="6" t="s">
        <v>20</v>
      </c>
      <c r="F52" s="75">
        <v>2</v>
      </c>
      <c r="G52" s="64">
        <v>0</v>
      </c>
      <c r="H52" s="18">
        <f t="shared" si="6"/>
        <v>0</v>
      </c>
      <c r="I52" s="8">
        <v>0.23</v>
      </c>
      <c r="J52" s="18">
        <f t="shared" si="7"/>
        <v>0</v>
      </c>
      <c r="K52" s="26">
        <f t="shared" si="8"/>
        <v>0</v>
      </c>
    </row>
    <row r="53" spans="1:11" s="9" customFormat="1" ht="24" customHeight="1">
      <c r="A53" s="67" t="s">
        <v>372</v>
      </c>
      <c r="B53" s="75" t="s">
        <v>303</v>
      </c>
      <c r="C53" s="7" t="s">
        <v>304</v>
      </c>
      <c r="D53" s="210" t="s">
        <v>84</v>
      </c>
      <c r="E53" s="6" t="s">
        <v>20</v>
      </c>
      <c r="F53" s="75">
        <v>2</v>
      </c>
      <c r="G53" s="64">
        <v>0</v>
      </c>
      <c r="H53" s="18">
        <f t="shared" si="6"/>
        <v>0</v>
      </c>
      <c r="I53" s="8">
        <v>0.23</v>
      </c>
      <c r="J53" s="18">
        <f t="shared" si="7"/>
        <v>0</v>
      </c>
      <c r="K53" s="26">
        <f t="shared" si="8"/>
        <v>0</v>
      </c>
    </row>
    <row r="54" spans="1:11" s="9" customFormat="1" ht="24" customHeight="1">
      <c r="A54" s="67" t="s">
        <v>373</v>
      </c>
      <c r="B54" s="75" t="s">
        <v>183</v>
      </c>
      <c r="C54" s="7" t="s">
        <v>40</v>
      </c>
      <c r="D54" s="210" t="s">
        <v>84</v>
      </c>
      <c r="E54" s="6" t="s">
        <v>20</v>
      </c>
      <c r="F54" s="75">
        <v>1</v>
      </c>
      <c r="G54" s="64">
        <v>0</v>
      </c>
      <c r="H54" s="18">
        <f t="shared" si="6"/>
        <v>0</v>
      </c>
      <c r="I54" s="8">
        <v>0.23</v>
      </c>
      <c r="J54" s="18">
        <f t="shared" si="7"/>
        <v>0</v>
      </c>
      <c r="K54" s="26">
        <f t="shared" si="8"/>
        <v>0</v>
      </c>
    </row>
    <row r="55" spans="1:11" s="9" customFormat="1" ht="24" customHeight="1">
      <c r="A55" s="67" t="s">
        <v>32</v>
      </c>
      <c r="B55" s="75" t="s">
        <v>93</v>
      </c>
      <c r="C55" s="7" t="s">
        <v>185</v>
      </c>
      <c r="D55" s="210" t="s">
        <v>84</v>
      </c>
      <c r="E55" s="6" t="s">
        <v>20</v>
      </c>
      <c r="F55" s="75">
        <v>1</v>
      </c>
      <c r="G55" s="64">
        <v>0</v>
      </c>
      <c r="H55" s="18">
        <f t="shared" si="6"/>
        <v>0</v>
      </c>
      <c r="I55" s="8">
        <v>0.23</v>
      </c>
      <c r="J55" s="18">
        <f t="shared" si="7"/>
        <v>0</v>
      </c>
      <c r="K55" s="26">
        <f t="shared" si="8"/>
        <v>0</v>
      </c>
    </row>
    <row r="56" spans="1:11" s="9" customFormat="1" ht="24" customHeight="1">
      <c r="A56" s="67" t="s">
        <v>257</v>
      </c>
      <c r="B56" s="75" t="s">
        <v>94</v>
      </c>
      <c r="C56" s="7" t="s">
        <v>99</v>
      </c>
      <c r="D56" s="210" t="s">
        <v>84</v>
      </c>
      <c r="E56" s="6" t="s">
        <v>20</v>
      </c>
      <c r="F56" s="75">
        <v>1</v>
      </c>
      <c r="G56" s="64">
        <v>0</v>
      </c>
      <c r="H56" s="18">
        <f t="shared" si="6"/>
        <v>0</v>
      </c>
      <c r="I56" s="8">
        <v>0.23</v>
      </c>
      <c r="J56" s="18">
        <f t="shared" si="7"/>
        <v>0</v>
      </c>
      <c r="K56" s="26">
        <f t="shared" si="8"/>
        <v>0</v>
      </c>
    </row>
    <row r="57" spans="1:11" s="9" customFormat="1" ht="24" customHeight="1">
      <c r="A57" s="67" t="s">
        <v>33</v>
      </c>
      <c r="B57" s="75" t="s">
        <v>95</v>
      </c>
      <c r="C57" s="7" t="s">
        <v>99</v>
      </c>
      <c r="D57" s="210" t="s">
        <v>84</v>
      </c>
      <c r="E57" s="6" t="s">
        <v>20</v>
      </c>
      <c r="F57" s="75">
        <v>1</v>
      </c>
      <c r="G57" s="64">
        <v>0</v>
      </c>
      <c r="H57" s="18">
        <f t="shared" si="6"/>
        <v>0</v>
      </c>
      <c r="I57" s="8">
        <v>0.23</v>
      </c>
      <c r="J57" s="18">
        <f t="shared" si="7"/>
        <v>0</v>
      </c>
      <c r="K57" s="26">
        <f t="shared" si="8"/>
        <v>0</v>
      </c>
    </row>
    <row r="58" spans="1:11" s="9" customFormat="1" ht="24" customHeight="1">
      <c r="A58" s="67" t="s">
        <v>34</v>
      </c>
      <c r="B58" s="75" t="s">
        <v>96</v>
      </c>
      <c r="C58" s="7" t="s">
        <v>41</v>
      </c>
      <c r="D58" s="210" t="s">
        <v>84</v>
      </c>
      <c r="E58" s="6" t="s">
        <v>20</v>
      </c>
      <c r="F58" s="75">
        <v>1</v>
      </c>
      <c r="G58" s="64">
        <v>0</v>
      </c>
      <c r="H58" s="18">
        <f t="shared" si="6"/>
        <v>0</v>
      </c>
      <c r="I58" s="8">
        <v>0.23</v>
      </c>
      <c r="J58" s="18">
        <f t="shared" si="7"/>
        <v>0</v>
      </c>
      <c r="K58" s="26">
        <f>H58+J58</f>
        <v>0</v>
      </c>
    </row>
    <row r="59" spans="1:11" s="9" customFormat="1" ht="24" customHeight="1">
      <c r="A59" s="67" t="s">
        <v>35</v>
      </c>
      <c r="B59" s="75" t="s">
        <v>298</v>
      </c>
      <c r="C59" s="7" t="s">
        <v>299</v>
      </c>
      <c r="D59" s="210" t="s">
        <v>84</v>
      </c>
      <c r="E59" s="75" t="s">
        <v>20</v>
      </c>
      <c r="F59" s="75">
        <v>1</v>
      </c>
      <c r="G59" s="64">
        <v>0</v>
      </c>
      <c r="H59" s="18">
        <f t="shared" si="6"/>
        <v>0</v>
      </c>
      <c r="I59" s="8">
        <v>0.23</v>
      </c>
      <c r="J59" s="18">
        <f t="shared" si="7"/>
        <v>0</v>
      </c>
      <c r="K59" s="26">
        <f aca="true" t="shared" si="9" ref="K59:K64">H59+J59</f>
        <v>0</v>
      </c>
    </row>
    <row r="60" spans="1:11" s="9" customFormat="1" ht="24" customHeight="1">
      <c r="A60" s="67" t="s">
        <v>36</v>
      </c>
      <c r="B60" s="75" t="s">
        <v>300</v>
      </c>
      <c r="C60" s="7" t="s">
        <v>301</v>
      </c>
      <c r="D60" s="210" t="s">
        <v>84</v>
      </c>
      <c r="E60" s="75" t="s">
        <v>20</v>
      </c>
      <c r="F60" s="75">
        <v>1</v>
      </c>
      <c r="G60" s="64">
        <v>0</v>
      </c>
      <c r="H60" s="18">
        <f t="shared" si="6"/>
        <v>0</v>
      </c>
      <c r="I60" s="8">
        <v>0.23</v>
      </c>
      <c r="J60" s="18">
        <f t="shared" si="7"/>
        <v>0</v>
      </c>
      <c r="K60" s="26">
        <f t="shared" si="9"/>
        <v>0</v>
      </c>
    </row>
    <row r="61" spans="1:11" s="9" customFormat="1" ht="24" customHeight="1">
      <c r="A61" s="67" t="s">
        <v>260</v>
      </c>
      <c r="B61" s="75" t="s">
        <v>305</v>
      </c>
      <c r="C61" s="7" t="s">
        <v>306</v>
      </c>
      <c r="D61" s="210" t="s">
        <v>84</v>
      </c>
      <c r="E61" s="75" t="s">
        <v>20</v>
      </c>
      <c r="F61" s="75">
        <v>1</v>
      </c>
      <c r="G61" s="64">
        <v>0</v>
      </c>
      <c r="H61" s="18">
        <f t="shared" si="6"/>
        <v>0</v>
      </c>
      <c r="I61" s="8">
        <v>0.23</v>
      </c>
      <c r="J61" s="18">
        <f t="shared" si="7"/>
        <v>0</v>
      </c>
      <c r="K61" s="26">
        <f t="shared" si="9"/>
        <v>0</v>
      </c>
    </row>
    <row r="62" spans="1:11" s="9" customFormat="1" ht="24" customHeight="1">
      <c r="A62" s="67" t="s">
        <v>37</v>
      </c>
      <c r="B62" s="75" t="s">
        <v>184</v>
      </c>
      <c r="C62" s="7" t="s">
        <v>100</v>
      </c>
      <c r="D62" s="210" t="s">
        <v>84</v>
      </c>
      <c r="E62" s="6" t="s">
        <v>20</v>
      </c>
      <c r="F62" s="75">
        <v>1</v>
      </c>
      <c r="G62" s="64">
        <v>0</v>
      </c>
      <c r="H62" s="18">
        <f t="shared" si="6"/>
        <v>0</v>
      </c>
      <c r="I62" s="8">
        <v>0.23</v>
      </c>
      <c r="J62" s="18">
        <f t="shared" si="7"/>
        <v>0</v>
      </c>
      <c r="K62" s="26">
        <f t="shared" si="9"/>
        <v>0</v>
      </c>
    </row>
    <row r="63" spans="1:11" s="9" customFormat="1" ht="24" customHeight="1">
      <c r="A63" s="67" t="s">
        <v>261</v>
      </c>
      <c r="B63" s="75" t="s">
        <v>302</v>
      </c>
      <c r="C63" s="7" t="s">
        <v>417</v>
      </c>
      <c r="D63" s="210" t="s">
        <v>84</v>
      </c>
      <c r="E63" s="75" t="s">
        <v>20</v>
      </c>
      <c r="F63" s="75">
        <v>1</v>
      </c>
      <c r="G63" s="64">
        <v>0</v>
      </c>
      <c r="H63" s="18">
        <f t="shared" si="6"/>
        <v>0</v>
      </c>
      <c r="I63" s="8">
        <v>0.23</v>
      </c>
      <c r="J63" s="18">
        <f t="shared" si="7"/>
        <v>0</v>
      </c>
      <c r="K63" s="26">
        <f t="shared" si="9"/>
        <v>0</v>
      </c>
    </row>
    <row r="64" spans="1:11" s="9" customFormat="1" ht="24" customHeight="1">
      <c r="A64" s="67" t="s">
        <v>262</v>
      </c>
      <c r="B64" s="75" t="s">
        <v>108</v>
      </c>
      <c r="C64" s="7" t="s">
        <v>165</v>
      </c>
      <c r="D64" s="210" t="s">
        <v>84</v>
      </c>
      <c r="E64" s="6" t="s">
        <v>20</v>
      </c>
      <c r="F64" s="75">
        <v>1</v>
      </c>
      <c r="G64" s="64">
        <v>0</v>
      </c>
      <c r="H64" s="18">
        <f t="shared" si="6"/>
        <v>0</v>
      </c>
      <c r="I64" s="8">
        <v>0.23</v>
      </c>
      <c r="J64" s="18">
        <f>H64*I64</f>
        <v>0</v>
      </c>
      <c r="K64" s="26">
        <f t="shared" si="9"/>
        <v>0</v>
      </c>
    </row>
    <row r="65" spans="1:11" s="9" customFormat="1" ht="24" customHeight="1" thickBot="1">
      <c r="A65" s="78" t="s">
        <v>38</v>
      </c>
      <c r="B65" s="28" t="s">
        <v>109</v>
      </c>
      <c r="C65" s="169" t="s">
        <v>115</v>
      </c>
      <c r="D65" s="212" t="s">
        <v>84</v>
      </c>
      <c r="E65" s="28" t="s">
        <v>20</v>
      </c>
      <c r="F65" s="88">
        <v>1</v>
      </c>
      <c r="G65" s="64">
        <v>0</v>
      </c>
      <c r="H65" s="18">
        <f t="shared" si="6"/>
        <v>0</v>
      </c>
      <c r="I65" s="30">
        <v>0.23</v>
      </c>
      <c r="J65" s="29">
        <f>H65*I65</f>
        <v>0</v>
      </c>
      <c r="K65" s="31">
        <f t="shared" si="8"/>
        <v>0</v>
      </c>
    </row>
    <row r="66" spans="1:11" s="9" customFormat="1" ht="24" customHeight="1" thickBot="1">
      <c r="A66" s="117" t="s">
        <v>263</v>
      </c>
      <c r="B66" s="286" t="s">
        <v>402</v>
      </c>
      <c r="C66" s="287"/>
      <c r="D66" s="118"/>
      <c r="E66" s="112"/>
      <c r="F66" s="118">
        <f>SUM(F48:F65)</f>
        <v>21</v>
      </c>
      <c r="G66" s="110" t="s">
        <v>66</v>
      </c>
      <c r="H66" s="119">
        <f>SUM(H48:H65)</f>
        <v>0</v>
      </c>
      <c r="I66" s="111">
        <v>0.23</v>
      </c>
      <c r="J66" s="119">
        <f>SUM(J48:J65)</f>
        <v>0</v>
      </c>
      <c r="K66" s="110">
        <f>H66+J66</f>
        <v>0</v>
      </c>
    </row>
    <row r="67" spans="1:11" s="9" customFormat="1" ht="15" customHeight="1" thickBot="1">
      <c r="A67" s="294" t="s">
        <v>62</v>
      </c>
      <c r="B67" s="295"/>
      <c r="C67" s="295"/>
      <c r="D67" s="295"/>
      <c r="E67" s="295"/>
      <c r="F67" s="295"/>
      <c r="G67" s="295"/>
      <c r="H67" s="295"/>
      <c r="I67" s="295"/>
      <c r="J67" s="295"/>
      <c r="K67" s="296"/>
    </row>
    <row r="68" spans="1:11" s="9" customFormat="1" ht="24" customHeight="1">
      <c r="A68" s="76" t="s">
        <v>374</v>
      </c>
      <c r="B68" s="34" t="s">
        <v>186</v>
      </c>
      <c r="C68" s="35" t="s">
        <v>107</v>
      </c>
      <c r="D68" s="210" t="s">
        <v>84</v>
      </c>
      <c r="E68" s="21" t="s">
        <v>20</v>
      </c>
      <c r="F68" s="87">
        <v>2</v>
      </c>
      <c r="G68" s="64">
        <v>0</v>
      </c>
      <c r="H68" s="69">
        <f>F68*G68</f>
        <v>0</v>
      </c>
      <c r="I68" s="24">
        <v>0.23</v>
      </c>
      <c r="J68" s="23">
        <f>H68*I68</f>
        <v>0</v>
      </c>
      <c r="K68" s="25">
        <f>H68+J68</f>
        <v>0</v>
      </c>
    </row>
    <row r="69" spans="1:11" s="3" customFormat="1" ht="24" customHeight="1">
      <c r="A69" s="67" t="s">
        <v>375</v>
      </c>
      <c r="B69" s="154" t="s">
        <v>187</v>
      </c>
      <c r="C69" s="14" t="s">
        <v>188</v>
      </c>
      <c r="D69" s="213" t="s">
        <v>84</v>
      </c>
      <c r="E69" s="13" t="s">
        <v>20</v>
      </c>
      <c r="F69" s="98">
        <v>1</v>
      </c>
      <c r="G69" s="64">
        <v>0</v>
      </c>
      <c r="H69" s="18">
        <f>F69*G69</f>
        <v>0</v>
      </c>
      <c r="I69" s="15">
        <v>0.23</v>
      </c>
      <c r="J69" s="18">
        <f>H69*I69</f>
        <v>0</v>
      </c>
      <c r="K69" s="33">
        <f>H69+J69</f>
        <v>0</v>
      </c>
    </row>
    <row r="70" spans="1:11" s="3" customFormat="1" ht="29.25" customHeight="1" thickBot="1">
      <c r="A70" s="105" t="s">
        <v>376</v>
      </c>
      <c r="B70" s="154" t="s">
        <v>320</v>
      </c>
      <c r="C70" s="14" t="s">
        <v>418</v>
      </c>
      <c r="D70" s="213" t="s">
        <v>84</v>
      </c>
      <c r="E70" s="13" t="s">
        <v>20</v>
      </c>
      <c r="F70" s="98">
        <v>3</v>
      </c>
      <c r="G70" s="64">
        <v>0</v>
      </c>
      <c r="H70" s="19">
        <f>F70*G70</f>
        <v>0</v>
      </c>
      <c r="I70" s="15">
        <v>0.23</v>
      </c>
      <c r="J70" s="64">
        <f>H70*I70</f>
        <v>0</v>
      </c>
      <c r="K70" s="33">
        <f>H70+J70</f>
        <v>0</v>
      </c>
    </row>
    <row r="71" spans="1:11" s="9" customFormat="1" ht="24" customHeight="1" thickBot="1">
      <c r="A71" s="112" t="s">
        <v>377</v>
      </c>
      <c r="B71" s="245" t="s">
        <v>401</v>
      </c>
      <c r="C71" s="245"/>
      <c r="D71" s="112"/>
      <c r="E71" s="118"/>
      <c r="F71" s="112">
        <f>SUM(F68:F70)</f>
        <v>6</v>
      </c>
      <c r="G71" s="119" t="s">
        <v>66</v>
      </c>
      <c r="H71" s="110">
        <f>SUM(H68:H70)</f>
        <v>0</v>
      </c>
      <c r="I71" s="138">
        <v>0.23</v>
      </c>
      <c r="J71" s="110">
        <f>SUM(J68:J70)</f>
        <v>0</v>
      </c>
      <c r="K71" s="110">
        <f>H71+J71</f>
        <v>0</v>
      </c>
    </row>
    <row r="72" spans="1:11" s="9" customFormat="1" ht="15" customHeight="1" thickBot="1">
      <c r="A72" s="271" t="s">
        <v>63</v>
      </c>
      <c r="B72" s="272"/>
      <c r="C72" s="272"/>
      <c r="D72" s="272"/>
      <c r="E72" s="272"/>
      <c r="F72" s="272"/>
      <c r="G72" s="272"/>
      <c r="H72" s="272"/>
      <c r="I72" s="272"/>
      <c r="J72" s="272"/>
      <c r="K72" s="296"/>
    </row>
    <row r="73" spans="1:11" s="9" customFormat="1" ht="24" customHeight="1">
      <c r="A73" s="85" t="s">
        <v>43</v>
      </c>
      <c r="B73" s="90" t="s">
        <v>104</v>
      </c>
      <c r="C73" s="198" t="s">
        <v>189</v>
      </c>
      <c r="D73" s="209" t="s">
        <v>84</v>
      </c>
      <c r="E73" s="63" t="s">
        <v>20</v>
      </c>
      <c r="F73" s="90">
        <v>2</v>
      </c>
      <c r="G73" s="64">
        <v>0</v>
      </c>
      <c r="H73" s="64">
        <f aca="true" t="shared" si="10" ref="H73:H82">F73*G73</f>
        <v>0</v>
      </c>
      <c r="I73" s="170">
        <v>0.23</v>
      </c>
      <c r="J73" s="64">
        <f aca="true" t="shared" si="11" ref="J73:J92">H73*I73</f>
        <v>0</v>
      </c>
      <c r="K73" s="66">
        <f aca="true" t="shared" si="12" ref="K73:K92">H73+J73</f>
        <v>0</v>
      </c>
    </row>
    <row r="74" spans="1:11" s="9" customFormat="1" ht="24" customHeight="1">
      <c r="A74" s="67" t="s">
        <v>44</v>
      </c>
      <c r="B74" s="75" t="s">
        <v>105</v>
      </c>
      <c r="C74" s="7" t="s">
        <v>106</v>
      </c>
      <c r="D74" s="210" t="s">
        <v>84</v>
      </c>
      <c r="E74" s="6" t="s">
        <v>20</v>
      </c>
      <c r="F74" s="75">
        <v>1</v>
      </c>
      <c r="G74" s="64">
        <v>0</v>
      </c>
      <c r="H74" s="64">
        <f t="shared" si="10"/>
        <v>0</v>
      </c>
      <c r="I74" s="8">
        <v>0.23</v>
      </c>
      <c r="J74" s="18">
        <f t="shared" si="11"/>
        <v>0</v>
      </c>
      <c r="K74" s="66">
        <f t="shared" si="12"/>
        <v>0</v>
      </c>
    </row>
    <row r="75" spans="1:11" s="9" customFormat="1" ht="24" customHeight="1">
      <c r="A75" s="67" t="s">
        <v>45</v>
      </c>
      <c r="B75" s="75" t="s">
        <v>160</v>
      </c>
      <c r="C75" s="7" t="s">
        <v>161</v>
      </c>
      <c r="D75" s="210" t="s">
        <v>84</v>
      </c>
      <c r="E75" s="6" t="s">
        <v>20</v>
      </c>
      <c r="F75" s="75">
        <v>2</v>
      </c>
      <c r="G75" s="64">
        <v>0</v>
      </c>
      <c r="H75" s="18">
        <f t="shared" si="10"/>
        <v>0</v>
      </c>
      <c r="I75" s="8">
        <v>0.23</v>
      </c>
      <c r="J75" s="18">
        <f t="shared" si="11"/>
        <v>0</v>
      </c>
      <c r="K75" s="66">
        <f t="shared" si="12"/>
        <v>0</v>
      </c>
    </row>
    <row r="76" spans="1:11" s="9" customFormat="1" ht="24" customHeight="1">
      <c r="A76" s="67" t="s">
        <v>46</v>
      </c>
      <c r="B76" s="75" t="s">
        <v>331</v>
      </c>
      <c r="C76" s="7" t="s">
        <v>335</v>
      </c>
      <c r="D76" s="210" t="s">
        <v>84</v>
      </c>
      <c r="E76" s="6" t="s">
        <v>20</v>
      </c>
      <c r="F76" s="75">
        <v>2</v>
      </c>
      <c r="G76" s="64">
        <v>0</v>
      </c>
      <c r="H76" s="18">
        <f t="shared" si="10"/>
        <v>0</v>
      </c>
      <c r="I76" s="8">
        <v>0.23</v>
      </c>
      <c r="J76" s="18">
        <f t="shared" si="11"/>
        <v>0</v>
      </c>
      <c r="K76" s="66">
        <f t="shared" si="12"/>
        <v>0</v>
      </c>
    </row>
    <row r="77" spans="1:11" s="9" customFormat="1" ht="24" customHeight="1">
      <c r="A77" s="67" t="s">
        <v>47</v>
      </c>
      <c r="B77" s="75" t="s">
        <v>332</v>
      </c>
      <c r="C77" s="7" t="s">
        <v>334</v>
      </c>
      <c r="D77" s="210" t="s">
        <v>84</v>
      </c>
      <c r="E77" s="6" t="s">
        <v>20</v>
      </c>
      <c r="F77" s="75">
        <v>1</v>
      </c>
      <c r="G77" s="64">
        <v>0</v>
      </c>
      <c r="H77" s="18">
        <f t="shared" si="10"/>
        <v>0</v>
      </c>
      <c r="I77" s="8">
        <v>0.23</v>
      </c>
      <c r="J77" s="18">
        <f t="shared" si="11"/>
        <v>0</v>
      </c>
      <c r="K77" s="66">
        <f t="shared" si="12"/>
        <v>0</v>
      </c>
    </row>
    <row r="78" spans="1:11" s="9" customFormat="1" ht="24" customHeight="1">
      <c r="A78" s="67" t="s">
        <v>48</v>
      </c>
      <c r="B78" s="75" t="s">
        <v>333</v>
      </c>
      <c r="C78" s="7" t="s">
        <v>226</v>
      </c>
      <c r="D78" s="210" t="s">
        <v>84</v>
      </c>
      <c r="E78" s="6" t="s">
        <v>20</v>
      </c>
      <c r="F78" s="75">
        <v>1</v>
      </c>
      <c r="G78" s="64">
        <v>0</v>
      </c>
      <c r="H78" s="18">
        <f t="shared" si="10"/>
        <v>0</v>
      </c>
      <c r="I78" s="8">
        <v>0.23</v>
      </c>
      <c r="J78" s="18">
        <f t="shared" si="11"/>
        <v>0</v>
      </c>
      <c r="K78" s="66">
        <f t="shared" si="12"/>
        <v>0</v>
      </c>
    </row>
    <row r="79" spans="1:11" s="9" customFormat="1" ht="24" customHeight="1">
      <c r="A79" s="67" t="s">
        <v>264</v>
      </c>
      <c r="B79" s="75" t="s">
        <v>336</v>
      </c>
      <c r="C79" s="7" t="s">
        <v>419</v>
      </c>
      <c r="D79" s="210" t="s">
        <v>84</v>
      </c>
      <c r="E79" s="6" t="s">
        <v>20</v>
      </c>
      <c r="F79" s="75">
        <v>1</v>
      </c>
      <c r="G79" s="64">
        <v>0</v>
      </c>
      <c r="H79" s="18">
        <f t="shared" si="10"/>
        <v>0</v>
      </c>
      <c r="I79" s="8">
        <v>0.23</v>
      </c>
      <c r="J79" s="18">
        <f t="shared" si="11"/>
        <v>0</v>
      </c>
      <c r="K79" s="66">
        <f t="shared" si="12"/>
        <v>0</v>
      </c>
    </row>
    <row r="80" spans="1:11" s="3" customFormat="1" ht="24" customHeight="1">
      <c r="A80" s="67" t="s">
        <v>265</v>
      </c>
      <c r="B80" s="75" t="s">
        <v>323</v>
      </c>
      <c r="C80" s="5" t="s">
        <v>324</v>
      </c>
      <c r="D80" s="210" t="s">
        <v>84</v>
      </c>
      <c r="E80" s="6" t="s">
        <v>20</v>
      </c>
      <c r="F80" s="75">
        <v>2</v>
      </c>
      <c r="G80" s="64">
        <v>0</v>
      </c>
      <c r="H80" s="18">
        <f t="shared" si="10"/>
        <v>0</v>
      </c>
      <c r="I80" s="8">
        <v>0.23</v>
      </c>
      <c r="J80" s="18">
        <f>H80*I80</f>
        <v>0</v>
      </c>
      <c r="K80" s="66">
        <f t="shared" si="12"/>
        <v>0</v>
      </c>
    </row>
    <row r="81" spans="1:11" s="9" customFormat="1" ht="24" customHeight="1">
      <c r="A81" s="67" t="s">
        <v>49</v>
      </c>
      <c r="B81" s="75" t="s">
        <v>325</v>
      </c>
      <c r="C81" s="7" t="s">
        <v>238</v>
      </c>
      <c r="D81" s="210" t="s">
        <v>84</v>
      </c>
      <c r="E81" s="6" t="s">
        <v>20</v>
      </c>
      <c r="F81" s="75">
        <v>2</v>
      </c>
      <c r="G81" s="64">
        <v>0</v>
      </c>
      <c r="H81" s="18">
        <f t="shared" si="10"/>
        <v>0</v>
      </c>
      <c r="I81" s="8">
        <v>0.23</v>
      </c>
      <c r="J81" s="18">
        <f>H81*I81</f>
        <v>0</v>
      </c>
      <c r="K81" s="66">
        <f t="shared" si="12"/>
        <v>0</v>
      </c>
    </row>
    <row r="82" spans="1:11" s="9" customFormat="1" ht="24" customHeight="1">
      <c r="A82" s="67" t="s">
        <v>50</v>
      </c>
      <c r="B82" s="75" t="s">
        <v>326</v>
      </c>
      <c r="C82" s="7" t="s">
        <v>327</v>
      </c>
      <c r="D82" s="210" t="s">
        <v>84</v>
      </c>
      <c r="E82" s="6" t="s">
        <v>20</v>
      </c>
      <c r="F82" s="75">
        <v>2</v>
      </c>
      <c r="G82" s="64">
        <v>0</v>
      </c>
      <c r="H82" s="18">
        <f t="shared" si="10"/>
        <v>0</v>
      </c>
      <c r="I82" s="8">
        <v>0.23</v>
      </c>
      <c r="J82" s="18">
        <f>H82*I82</f>
        <v>0</v>
      </c>
      <c r="K82" s="66">
        <f t="shared" si="12"/>
        <v>0</v>
      </c>
    </row>
    <row r="83" spans="1:11" s="9" customFormat="1" ht="24" customHeight="1">
      <c r="A83" s="67" t="s">
        <v>266</v>
      </c>
      <c r="B83" s="91" t="s">
        <v>201</v>
      </c>
      <c r="C83" s="7" t="s">
        <v>198</v>
      </c>
      <c r="D83" s="210" t="s">
        <v>84</v>
      </c>
      <c r="E83" s="6" t="s">
        <v>20</v>
      </c>
      <c r="F83" s="75">
        <v>2</v>
      </c>
      <c r="G83" s="64">
        <v>0</v>
      </c>
      <c r="H83" s="18">
        <f>G83*F83</f>
        <v>0</v>
      </c>
      <c r="I83" s="8">
        <v>0.23</v>
      </c>
      <c r="J83" s="18">
        <f t="shared" si="11"/>
        <v>0</v>
      </c>
      <c r="K83" s="66">
        <f t="shared" si="12"/>
        <v>0</v>
      </c>
    </row>
    <row r="84" spans="1:11" s="9" customFormat="1" ht="24" customHeight="1">
      <c r="A84" s="67" t="s">
        <v>51</v>
      </c>
      <c r="B84" s="75" t="s">
        <v>158</v>
      </c>
      <c r="C84" s="7" t="s">
        <v>202</v>
      </c>
      <c r="D84" s="210" t="s">
        <v>84</v>
      </c>
      <c r="E84" s="6" t="s">
        <v>20</v>
      </c>
      <c r="F84" s="75">
        <v>1</v>
      </c>
      <c r="G84" s="64">
        <v>0</v>
      </c>
      <c r="H84" s="18">
        <f>G84*F84</f>
        <v>0</v>
      </c>
      <c r="I84" s="8">
        <v>0.23</v>
      </c>
      <c r="J84" s="18">
        <f t="shared" si="11"/>
        <v>0</v>
      </c>
      <c r="K84" s="66">
        <f t="shared" si="12"/>
        <v>0</v>
      </c>
    </row>
    <row r="85" spans="1:11" s="9" customFormat="1" ht="24" customHeight="1">
      <c r="A85" s="67" t="s">
        <v>378</v>
      </c>
      <c r="B85" s="75" t="s">
        <v>157</v>
      </c>
      <c r="C85" s="7" t="s">
        <v>202</v>
      </c>
      <c r="D85" s="210" t="s">
        <v>84</v>
      </c>
      <c r="E85" s="6" t="s">
        <v>20</v>
      </c>
      <c r="F85" s="75">
        <v>1</v>
      </c>
      <c r="G85" s="64">
        <v>0</v>
      </c>
      <c r="H85" s="18">
        <f>G85*F85</f>
        <v>0</v>
      </c>
      <c r="I85" s="8">
        <v>0.23</v>
      </c>
      <c r="J85" s="18">
        <f t="shared" si="11"/>
        <v>0</v>
      </c>
      <c r="K85" s="66">
        <f t="shared" si="12"/>
        <v>0</v>
      </c>
    </row>
    <row r="86" spans="1:11" s="9" customFormat="1" ht="24" customHeight="1">
      <c r="A86" s="67" t="s">
        <v>172</v>
      </c>
      <c r="B86" s="75" t="s">
        <v>156</v>
      </c>
      <c r="C86" s="7" t="s">
        <v>202</v>
      </c>
      <c r="D86" s="210" t="s">
        <v>84</v>
      </c>
      <c r="E86" s="6" t="s">
        <v>20</v>
      </c>
      <c r="F86" s="75">
        <v>1</v>
      </c>
      <c r="G86" s="64">
        <v>0</v>
      </c>
      <c r="H86" s="18">
        <f>G86*F86</f>
        <v>0</v>
      </c>
      <c r="I86" s="8">
        <v>0.23</v>
      </c>
      <c r="J86" s="18">
        <f t="shared" si="11"/>
        <v>0</v>
      </c>
      <c r="K86" s="66">
        <f t="shared" si="12"/>
        <v>0</v>
      </c>
    </row>
    <row r="87" spans="1:11" s="9" customFormat="1" ht="24" customHeight="1">
      <c r="A87" s="67" t="s">
        <v>52</v>
      </c>
      <c r="B87" s="130" t="s">
        <v>203</v>
      </c>
      <c r="C87" s="80" t="s">
        <v>150</v>
      </c>
      <c r="D87" s="210" t="s">
        <v>84</v>
      </c>
      <c r="E87" s="6" t="s">
        <v>20</v>
      </c>
      <c r="F87" s="75">
        <v>2</v>
      </c>
      <c r="G87" s="64">
        <v>0</v>
      </c>
      <c r="H87" s="18">
        <f aca="true" t="shared" si="13" ref="H87:H92">F87*G87</f>
        <v>0</v>
      </c>
      <c r="I87" s="8">
        <v>0.23</v>
      </c>
      <c r="J87" s="18">
        <f t="shared" si="11"/>
        <v>0</v>
      </c>
      <c r="K87" s="66">
        <f t="shared" si="12"/>
        <v>0</v>
      </c>
    </row>
    <row r="88" spans="1:11" s="9" customFormat="1" ht="24" customHeight="1">
      <c r="A88" s="67" t="s">
        <v>173</v>
      </c>
      <c r="B88" s="131" t="s">
        <v>322</v>
      </c>
      <c r="C88" s="80" t="s">
        <v>385</v>
      </c>
      <c r="D88" s="210" t="s">
        <v>84</v>
      </c>
      <c r="E88" s="6" t="s">
        <v>20</v>
      </c>
      <c r="F88" s="6">
        <v>1</v>
      </c>
      <c r="G88" s="64">
        <v>0</v>
      </c>
      <c r="H88" s="18">
        <f t="shared" si="13"/>
        <v>0</v>
      </c>
      <c r="I88" s="8">
        <v>0.23</v>
      </c>
      <c r="J88" s="18">
        <f t="shared" si="11"/>
        <v>0</v>
      </c>
      <c r="K88" s="66">
        <f t="shared" si="12"/>
        <v>0</v>
      </c>
    </row>
    <row r="89" spans="1:11" s="9" customFormat="1" ht="24" customHeight="1">
      <c r="A89" s="67" t="s">
        <v>174</v>
      </c>
      <c r="B89" s="131" t="s">
        <v>321</v>
      </c>
      <c r="C89" s="113" t="s">
        <v>386</v>
      </c>
      <c r="D89" s="210" t="s">
        <v>84</v>
      </c>
      <c r="E89" s="6" t="s">
        <v>20</v>
      </c>
      <c r="F89" s="6">
        <v>1</v>
      </c>
      <c r="G89" s="64">
        <v>0</v>
      </c>
      <c r="H89" s="18">
        <f t="shared" si="13"/>
        <v>0</v>
      </c>
      <c r="I89" s="8">
        <v>0.23</v>
      </c>
      <c r="J89" s="18">
        <f t="shared" si="11"/>
        <v>0</v>
      </c>
      <c r="K89" s="66">
        <f t="shared" si="12"/>
        <v>0</v>
      </c>
    </row>
    <row r="90" spans="1:11" s="9" customFormat="1" ht="24" customHeight="1">
      <c r="A90" s="105" t="s">
        <v>53</v>
      </c>
      <c r="B90" s="132" t="s">
        <v>328</v>
      </c>
      <c r="C90" s="80" t="s">
        <v>387</v>
      </c>
      <c r="D90" s="210" t="s">
        <v>84</v>
      </c>
      <c r="E90" s="6" t="s">
        <v>20</v>
      </c>
      <c r="F90" s="6">
        <v>2</v>
      </c>
      <c r="G90" s="64">
        <v>0</v>
      </c>
      <c r="H90" s="18">
        <f t="shared" si="13"/>
        <v>0</v>
      </c>
      <c r="I90" s="8">
        <v>0.23</v>
      </c>
      <c r="J90" s="18">
        <f t="shared" si="11"/>
        <v>0</v>
      </c>
      <c r="K90" s="66">
        <f t="shared" si="12"/>
        <v>0</v>
      </c>
    </row>
    <row r="91" spans="1:11" s="9" customFormat="1" ht="24" customHeight="1">
      <c r="A91" s="67" t="s">
        <v>175</v>
      </c>
      <c r="B91" s="131" t="s">
        <v>329</v>
      </c>
      <c r="C91" s="129" t="s">
        <v>388</v>
      </c>
      <c r="D91" s="210" t="s">
        <v>84</v>
      </c>
      <c r="E91" s="6" t="s">
        <v>20</v>
      </c>
      <c r="F91" s="6">
        <v>2</v>
      </c>
      <c r="G91" s="64">
        <v>0</v>
      </c>
      <c r="H91" s="18">
        <f t="shared" si="13"/>
        <v>0</v>
      </c>
      <c r="I91" s="8">
        <v>0.23</v>
      </c>
      <c r="J91" s="18">
        <f t="shared" si="11"/>
        <v>0</v>
      </c>
      <c r="K91" s="66">
        <f t="shared" si="12"/>
        <v>0</v>
      </c>
    </row>
    <row r="92" spans="1:11" s="9" customFormat="1" ht="24" customHeight="1" thickBot="1">
      <c r="A92" s="137" t="s">
        <v>54</v>
      </c>
      <c r="B92" s="168" t="s">
        <v>330</v>
      </c>
      <c r="C92" s="157" t="s">
        <v>389</v>
      </c>
      <c r="D92" s="212" t="s">
        <v>84</v>
      </c>
      <c r="E92" s="28" t="s">
        <v>20</v>
      </c>
      <c r="F92" s="72">
        <v>2</v>
      </c>
      <c r="G92" s="64">
        <v>0</v>
      </c>
      <c r="H92" s="29">
        <f t="shared" si="13"/>
        <v>0</v>
      </c>
      <c r="I92" s="30">
        <v>0.23</v>
      </c>
      <c r="J92" s="29">
        <f t="shared" si="11"/>
        <v>0</v>
      </c>
      <c r="K92" s="66">
        <f t="shared" si="12"/>
        <v>0</v>
      </c>
    </row>
    <row r="93" spans="1:11" s="9" customFormat="1" ht="24" customHeight="1" thickBot="1">
      <c r="A93" s="117" t="s">
        <v>55</v>
      </c>
      <c r="B93" s="286" t="s">
        <v>400</v>
      </c>
      <c r="C93" s="287"/>
      <c r="D93" s="112"/>
      <c r="E93" s="118"/>
      <c r="F93" s="112">
        <f>SUM(F73:F92)</f>
        <v>31</v>
      </c>
      <c r="G93" s="119" t="s">
        <v>66</v>
      </c>
      <c r="H93" s="110">
        <f>SUM(H73:H92)</f>
        <v>0</v>
      </c>
      <c r="I93" s="111">
        <v>0.23</v>
      </c>
      <c r="J93" s="119">
        <f>SUM(J73:J92)</f>
        <v>0</v>
      </c>
      <c r="K93" s="110">
        <f>H93+J93</f>
        <v>0</v>
      </c>
    </row>
    <row r="94" spans="1:11" s="9" customFormat="1" ht="24.75" customHeight="1" thickBot="1">
      <c r="A94" s="283" t="s">
        <v>148</v>
      </c>
      <c r="B94" s="284"/>
      <c r="C94" s="284"/>
      <c r="D94" s="284"/>
      <c r="E94" s="284"/>
      <c r="F94" s="284"/>
      <c r="G94" s="284"/>
      <c r="H94" s="284"/>
      <c r="I94" s="284"/>
      <c r="J94" s="284"/>
      <c r="K94" s="285"/>
    </row>
    <row r="95" spans="1:11" s="9" customFormat="1" ht="24" customHeight="1">
      <c r="A95" s="164">
        <v>79</v>
      </c>
      <c r="B95" s="165" t="s">
        <v>362</v>
      </c>
      <c r="C95" s="172" t="s">
        <v>363</v>
      </c>
      <c r="D95" s="211" t="s">
        <v>84</v>
      </c>
      <c r="E95" s="87" t="s">
        <v>20</v>
      </c>
      <c r="F95" s="165">
        <v>3</v>
      </c>
      <c r="G95" s="23">
        <v>0</v>
      </c>
      <c r="H95" s="23">
        <f aca="true" t="shared" si="14" ref="H95:H100">F95*G95</f>
        <v>0</v>
      </c>
      <c r="I95" s="24">
        <v>0.23</v>
      </c>
      <c r="J95" s="23">
        <f aca="true" t="shared" si="15" ref="J95:J100">H95*I95</f>
        <v>0</v>
      </c>
      <c r="K95" s="25">
        <f aca="true" t="shared" si="16" ref="K95:K101">H95+J95</f>
        <v>0</v>
      </c>
    </row>
    <row r="96" spans="1:11" s="9" customFormat="1" ht="24" customHeight="1">
      <c r="A96" s="166">
        <v>80</v>
      </c>
      <c r="B96" s="127" t="s">
        <v>365</v>
      </c>
      <c r="C96" s="173" t="s">
        <v>364</v>
      </c>
      <c r="D96" s="210" t="s">
        <v>84</v>
      </c>
      <c r="E96" s="75" t="s">
        <v>20</v>
      </c>
      <c r="F96" s="127">
        <v>3</v>
      </c>
      <c r="G96" s="64">
        <v>0</v>
      </c>
      <c r="H96" s="18">
        <f t="shared" si="14"/>
        <v>0</v>
      </c>
      <c r="I96" s="8">
        <v>0.23</v>
      </c>
      <c r="J96" s="18">
        <f t="shared" si="15"/>
        <v>0</v>
      </c>
      <c r="K96" s="26">
        <f t="shared" si="16"/>
        <v>0</v>
      </c>
    </row>
    <row r="97" spans="1:11" s="9" customFormat="1" ht="24" customHeight="1">
      <c r="A97" s="166">
        <v>81</v>
      </c>
      <c r="B97" s="127" t="s">
        <v>366</v>
      </c>
      <c r="C97" s="171" t="s">
        <v>367</v>
      </c>
      <c r="D97" s="210" t="s">
        <v>84</v>
      </c>
      <c r="E97" s="75" t="s">
        <v>20</v>
      </c>
      <c r="F97" s="127">
        <v>2</v>
      </c>
      <c r="G97" s="64">
        <v>0</v>
      </c>
      <c r="H97" s="18">
        <f t="shared" si="14"/>
        <v>0</v>
      </c>
      <c r="I97" s="8">
        <v>0.23</v>
      </c>
      <c r="J97" s="18">
        <f t="shared" si="15"/>
        <v>0</v>
      </c>
      <c r="K97" s="26">
        <f t="shared" si="16"/>
        <v>0</v>
      </c>
    </row>
    <row r="98" spans="1:11" s="9" customFormat="1" ht="24" customHeight="1">
      <c r="A98" s="166">
        <v>82</v>
      </c>
      <c r="B98" s="75" t="s">
        <v>159</v>
      </c>
      <c r="C98" s="82" t="s">
        <v>199</v>
      </c>
      <c r="D98" s="214" t="s">
        <v>84</v>
      </c>
      <c r="E98" s="75" t="s">
        <v>20</v>
      </c>
      <c r="F98" s="75">
        <v>2</v>
      </c>
      <c r="G98" s="64">
        <v>0</v>
      </c>
      <c r="H98" s="18">
        <f t="shared" si="14"/>
        <v>0</v>
      </c>
      <c r="I98" s="8">
        <v>0.23</v>
      </c>
      <c r="J98" s="18">
        <f t="shared" si="15"/>
        <v>0</v>
      </c>
      <c r="K98" s="26">
        <f t="shared" si="16"/>
        <v>0</v>
      </c>
    </row>
    <row r="99" spans="1:11" s="3" customFormat="1" ht="24" customHeight="1">
      <c r="A99" s="166">
        <v>83</v>
      </c>
      <c r="B99" s="75" t="s">
        <v>57</v>
      </c>
      <c r="C99" s="82" t="s">
        <v>58</v>
      </c>
      <c r="D99" s="214" t="s">
        <v>84</v>
      </c>
      <c r="E99" s="75" t="s">
        <v>20</v>
      </c>
      <c r="F99" s="75">
        <v>2</v>
      </c>
      <c r="G99" s="64">
        <v>0</v>
      </c>
      <c r="H99" s="18">
        <f t="shared" si="14"/>
        <v>0</v>
      </c>
      <c r="I99" s="8">
        <v>0.23</v>
      </c>
      <c r="J99" s="18">
        <f t="shared" si="15"/>
        <v>0</v>
      </c>
      <c r="K99" s="26">
        <f t="shared" si="16"/>
        <v>0</v>
      </c>
    </row>
    <row r="100" spans="1:11" s="3" customFormat="1" ht="24" customHeight="1" thickBot="1">
      <c r="A100" s="167">
        <v>84</v>
      </c>
      <c r="B100" s="88" t="s">
        <v>339</v>
      </c>
      <c r="C100" s="92" t="s">
        <v>340</v>
      </c>
      <c r="D100" s="212" t="s">
        <v>84</v>
      </c>
      <c r="E100" s="88" t="s">
        <v>20</v>
      </c>
      <c r="F100" s="88">
        <v>2</v>
      </c>
      <c r="G100" s="64">
        <v>0</v>
      </c>
      <c r="H100" s="29">
        <f t="shared" si="14"/>
        <v>0</v>
      </c>
      <c r="I100" s="30">
        <v>0.23</v>
      </c>
      <c r="J100" s="29">
        <f t="shared" si="15"/>
        <v>0</v>
      </c>
      <c r="K100" s="26">
        <f t="shared" si="16"/>
        <v>0</v>
      </c>
    </row>
    <row r="101" spans="1:11" s="9" customFormat="1" ht="24" customHeight="1" thickBot="1">
      <c r="A101" s="163">
        <v>85</v>
      </c>
      <c r="B101" s="286" t="s">
        <v>399</v>
      </c>
      <c r="C101" s="287"/>
      <c r="D101" s="112"/>
      <c r="E101" s="112"/>
      <c r="F101" s="112">
        <f>SUM(F95:F100)</f>
        <v>14</v>
      </c>
      <c r="G101" s="110" t="s">
        <v>66</v>
      </c>
      <c r="H101" s="110">
        <f>SUM(H95:H100)</f>
        <v>0</v>
      </c>
      <c r="I101" s="111">
        <v>0.23</v>
      </c>
      <c r="J101" s="110">
        <f>SUM(J95:J100)</f>
        <v>0</v>
      </c>
      <c r="K101" s="110">
        <f t="shared" si="16"/>
        <v>0</v>
      </c>
    </row>
    <row r="102" spans="1:11" s="9" customFormat="1" ht="15" customHeight="1" thickBot="1">
      <c r="A102" s="271" t="s">
        <v>64</v>
      </c>
      <c r="B102" s="272"/>
      <c r="C102" s="272"/>
      <c r="D102" s="272"/>
      <c r="E102" s="272"/>
      <c r="F102" s="272"/>
      <c r="G102" s="272"/>
      <c r="H102" s="272"/>
      <c r="I102" s="272"/>
      <c r="J102" s="272"/>
      <c r="K102" s="273"/>
    </row>
    <row r="103" spans="1:11" s="9" customFormat="1" ht="24" customHeight="1">
      <c r="A103" s="76">
        <v>86</v>
      </c>
      <c r="B103" s="87" t="s">
        <v>212</v>
      </c>
      <c r="C103" s="22" t="s">
        <v>206</v>
      </c>
      <c r="D103" s="211" t="s">
        <v>84</v>
      </c>
      <c r="E103" s="21" t="s">
        <v>20</v>
      </c>
      <c r="F103" s="21">
        <v>2</v>
      </c>
      <c r="G103" s="64">
        <v>0</v>
      </c>
      <c r="H103" s="23">
        <f>F103*G103</f>
        <v>0</v>
      </c>
      <c r="I103" s="24">
        <v>0.23</v>
      </c>
      <c r="J103" s="23">
        <f aca="true" t="shared" si="17" ref="J103:J119">H103*I103</f>
        <v>0</v>
      </c>
      <c r="K103" s="25">
        <f aca="true" t="shared" si="18" ref="K103:K112">H103+J103</f>
        <v>0</v>
      </c>
    </row>
    <row r="104" spans="1:11" s="3" customFormat="1" ht="24" customHeight="1">
      <c r="A104" s="67">
        <v>87</v>
      </c>
      <c r="B104" s="75" t="s">
        <v>213</v>
      </c>
      <c r="C104" s="7" t="s">
        <v>207</v>
      </c>
      <c r="D104" s="210" t="s">
        <v>84</v>
      </c>
      <c r="E104" s="6" t="s">
        <v>20</v>
      </c>
      <c r="F104" s="6">
        <v>1</v>
      </c>
      <c r="G104" s="64">
        <v>0</v>
      </c>
      <c r="H104" s="18">
        <f>G104*F104</f>
        <v>0</v>
      </c>
      <c r="I104" s="8">
        <v>0.23</v>
      </c>
      <c r="J104" s="18">
        <f t="shared" si="17"/>
        <v>0</v>
      </c>
      <c r="K104" s="26">
        <f t="shared" si="18"/>
        <v>0</v>
      </c>
    </row>
    <row r="105" spans="1:11" s="9" customFormat="1" ht="24" customHeight="1">
      <c r="A105" s="67">
        <v>88</v>
      </c>
      <c r="B105" s="91" t="s">
        <v>204</v>
      </c>
      <c r="C105" s="7" t="s">
        <v>209</v>
      </c>
      <c r="D105" s="210" t="s">
        <v>84</v>
      </c>
      <c r="E105" s="6" t="s">
        <v>20</v>
      </c>
      <c r="F105" s="6">
        <v>2</v>
      </c>
      <c r="G105" s="64">
        <v>0</v>
      </c>
      <c r="H105" s="18">
        <f>G105*F105</f>
        <v>0</v>
      </c>
      <c r="I105" s="8">
        <v>0.23</v>
      </c>
      <c r="J105" s="18">
        <f>H105*I105</f>
        <v>0</v>
      </c>
      <c r="K105" s="26">
        <f>H105+J105</f>
        <v>0</v>
      </c>
    </row>
    <row r="106" spans="1:11" s="9" customFormat="1" ht="24" customHeight="1">
      <c r="A106" s="67">
        <v>89</v>
      </c>
      <c r="B106" s="91" t="s">
        <v>205</v>
      </c>
      <c r="C106" s="5" t="s">
        <v>210</v>
      </c>
      <c r="D106" s="210" t="s">
        <v>84</v>
      </c>
      <c r="E106" s="6" t="s">
        <v>20</v>
      </c>
      <c r="F106" s="6">
        <v>1</v>
      </c>
      <c r="G106" s="64">
        <v>0</v>
      </c>
      <c r="H106" s="18">
        <f>G106*F106</f>
        <v>0</v>
      </c>
      <c r="I106" s="8">
        <v>0.23</v>
      </c>
      <c r="J106" s="18">
        <f>H106*I106</f>
        <v>0</v>
      </c>
      <c r="K106" s="26">
        <f>H106+J106</f>
        <v>0</v>
      </c>
    </row>
    <row r="107" spans="1:11" s="9" customFormat="1" ht="24" customHeight="1">
      <c r="A107" s="67">
        <v>90</v>
      </c>
      <c r="B107" s="75" t="s">
        <v>211</v>
      </c>
      <c r="C107" s="7" t="s">
        <v>215</v>
      </c>
      <c r="D107" s="210" t="s">
        <v>84</v>
      </c>
      <c r="E107" s="6" t="s">
        <v>20</v>
      </c>
      <c r="F107" s="75">
        <v>1</v>
      </c>
      <c r="G107" s="64">
        <v>0</v>
      </c>
      <c r="H107" s="18">
        <f aca="true" t="shared" si="19" ref="H107:H119">F107*G107</f>
        <v>0</v>
      </c>
      <c r="I107" s="8">
        <v>0.23</v>
      </c>
      <c r="J107" s="18">
        <f t="shared" si="17"/>
        <v>0</v>
      </c>
      <c r="K107" s="26">
        <f t="shared" si="18"/>
        <v>0</v>
      </c>
    </row>
    <row r="108" spans="1:11" s="9" customFormat="1" ht="24" customHeight="1">
      <c r="A108" s="67">
        <v>91</v>
      </c>
      <c r="B108" s="81" t="s">
        <v>216</v>
      </c>
      <c r="C108" s="128" t="s">
        <v>214</v>
      </c>
      <c r="D108" s="210" t="s">
        <v>84</v>
      </c>
      <c r="E108" s="6" t="s">
        <v>20</v>
      </c>
      <c r="F108" s="75">
        <v>2</v>
      </c>
      <c r="G108" s="64">
        <v>0</v>
      </c>
      <c r="H108" s="18">
        <f t="shared" si="19"/>
        <v>0</v>
      </c>
      <c r="I108" s="8">
        <v>0.23</v>
      </c>
      <c r="J108" s="18">
        <f t="shared" si="17"/>
        <v>0</v>
      </c>
      <c r="K108" s="26">
        <f t="shared" si="18"/>
        <v>0</v>
      </c>
    </row>
    <row r="109" spans="1:11" s="9" customFormat="1" ht="24" customHeight="1">
      <c r="A109" s="67">
        <v>92</v>
      </c>
      <c r="B109" s="81" t="s">
        <v>217</v>
      </c>
      <c r="C109" s="5" t="s">
        <v>218</v>
      </c>
      <c r="D109" s="210" t="s">
        <v>84</v>
      </c>
      <c r="E109" s="6" t="s">
        <v>20</v>
      </c>
      <c r="F109" s="75">
        <v>1</v>
      </c>
      <c r="G109" s="64">
        <v>0</v>
      </c>
      <c r="H109" s="18">
        <f t="shared" si="19"/>
        <v>0</v>
      </c>
      <c r="I109" s="8">
        <v>0.23</v>
      </c>
      <c r="J109" s="18">
        <f t="shared" si="17"/>
        <v>0</v>
      </c>
      <c r="K109" s="26">
        <f t="shared" si="18"/>
        <v>0</v>
      </c>
    </row>
    <row r="110" spans="1:11" s="9" customFormat="1" ht="24" customHeight="1">
      <c r="A110" s="67">
        <v>93</v>
      </c>
      <c r="B110" s="81" t="s">
        <v>220</v>
      </c>
      <c r="C110" s="4" t="s">
        <v>219</v>
      </c>
      <c r="D110" s="210" t="s">
        <v>84</v>
      </c>
      <c r="E110" s="6" t="s">
        <v>20</v>
      </c>
      <c r="F110" s="75">
        <v>1</v>
      </c>
      <c r="G110" s="64">
        <v>0</v>
      </c>
      <c r="H110" s="18">
        <f t="shared" si="19"/>
        <v>0</v>
      </c>
      <c r="I110" s="8">
        <v>0.23</v>
      </c>
      <c r="J110" s="18">
        <f t="shared" si="17"/>
        <v>0</v>
      </c>
      <c r="K110" s="26">
        <f t="shared" si="18"/>
        <v>0</v>
      </c>
    </row>
    <row r="111" spans="1:11" s="9" customFormat="1" ht="24" customHeight="1">
      <c r="A111" s="67">
        <v>94</v>
      </c>
      <c r="B111" s="81" t="s">
        <v>221</v>
      </c>
      <c r="C111" s="82" t="s">
        <v>246</v>
      </c>
      <c r="D111" s="210" t="s">
        <v>84</v>
      </c>
      <c r="E111" s="6" t="s">
        <v>20</v>
      </c>
      <c r="F111" s="75">
        <v>1</v>
      </c>
      <c r="G111" s="64">
        <v>0</v>
      </c>
      <c r="H111" s="18">
        <f t="shared" si="19"/>
        <v>0</v>
      </c>
      <c r="I111" s="8">
        <v>0.23</v>
      </c>
      <c r="J111" s="18">
        <f t="shared" si="17"/>
        <v>0</v>
      </c>
      <c r="K111" s="26">
        <f t="shared" si="18"/>
        <v>0</v>
      </c>
    </row>
    <row r="112" spans="1:11" s="9" customFormat="1" ht="24" customHeight="1">
      <c r="A112" s="67">
        <v>95</v>
      </c>
      <c r="B112" s="81" t="s">
        <v>222</v>
      </c>
      <c r="C112" s="5" t="s">
        <v>218</v>
      </c>
      <c r="D112" s="210" t="s">
        <v>84</v>
      </c>
      <c r="E112" s="6" t="s">
        <v>20</v>
      </c>
      <c r="F112" s="75">
        <v>1</v>
      </c>
      <c r="G112" s="64">
        <v>0</v>
      </c>
      <c r="H112" s="18">
        <f t="shared" si="19"/>
        <v>0</v>
      </c>
      <c r="I112" s="8">
        <v>0.23</v>
      </c>
      <c r="J112" s="18">
        <f t="shared" si="17"/>
        <v>0</v>
      </c>
      <c r="K112" s="26">
        <f t="shared" si="18"/>
        <v>0</v>
      </c>
    </row>
    <row r="113" spans="1:11" s="9" customFormat="1" ht="24" customHeight="1">
      <c r="A113" s="67">
        <v>96</v>
      </c>
      <c r="B113" s="75" t="s">
        <v>223</v>
      </c>
      <c r="C113" s="128" t="s">
        <v>224</v>
      </c>
      <c r="D113" s="210" t="s">
        <v>84</v>
      </c>
      <c r="E113" s="6" t="s">
        <v>20</v>
      </c>
      <c r="F113" s="6">
        <v>1</v>
      </c>
      <c r="G113" s="64">
        <v>0</v>
      </c>
      <c r="H113" s="18">
        <f t="shared" si="19"/>
        <v>0</v>
      </c>
      <c r="I113" s="8">
        <v>0.23</v>
      </c>
      <c r="J113" s="18">
        <f t="shared" si="17"/>
        <v>0</v>
      </c>
      <c r="K113" s="26">
        <f>H113+J113</f>
        <v>0</v>
      </c>
    </row>
    <row r="114" spans="1:11" s="9" customFormat="1" ht="24" customHeight="1">
      <c r="A114" s="67">
        <v>97</v>
      </c>
      <c r="B114" s="75" t="s">
        <v>310</v>
      </c>
      <c r="C114" s="128" t="s">
        <v>311</v>
      </c>
      <c r="D114" s="210" t="s">
        <v>84</v>
      </c>
      <c r="E114" s="6" t="s">
        <v>20</v>
      </c>
      <c r="F114" s="6">
        <v>1</v>
      </c>
      <c r="G114" s="64">
        <v>0</v>
      </c>
      <c r="H114" s="18">
        <f t="shared" si="19"/>
        <v>0</v>
      </c>
      <c r="I114" s="8">
        <v>0.23</v>
      </c>
      <c r="J114" s="18">
        <f t="shared" si="17"/>
        <v>0</v>
      </c>
      <c r="K114" s="26">
        <f aca="true" t="shared" si="20" ref="K114:K119">H114+J114</f>
        <v>0</v>
      </c>
    </row>
    <row r="115" spans="1:11" s="9" customFormat="1" ht="24" customHeight="1">
      <c r="A115" s="67">
        <v>98</v>
      </c>
      <c r="B115" s="75" t="s">
        <v>312</v>
      </c>
      <c r="C115" s="128" t="s">
        <v>313</v>
      </c>
      <c r="D115" s="210" t="s">
        <v>84</v>
      </c>
      <c r="E115" s="6" t="s">
        <v>20</v>
      </c>
      <c r="F115" s="6">
        <v>1</v>
      </c>
      <c r="G115" s="64">
        <v>0</v>
      </c>
      <c r="H115" s="18">
        <f t="shared" si="19"/>
        <v>0</v>
      </c>
      <c r="I115" s="8">
        <v>0.23</v>
      </c>
      <c r="J115" s="18">
        <f t="shared" si="17"/>
        <v>0</v>
      </c>
      <c r="K115" s="26">
        <f t="shared" si="20"/>
        <v>0</v>
      </c>
    </row>
    <row r="116" spans="1:11" s="9" customFormat="1" ht="24" customHeight="1">
      <c r="A116" s="67">
        <v>99</v>
      </c>
      <c r="B116" s="75" t="s">
        <v>314</v>
      </c>
      <c r="C116" s="128" t="s">
        <v>317</v>
      </c>
      <c r="D116" s="210" t="s">
        <v>84</v>
      </c>
      <c r="E116" s="6" t="s">
        <v>20</v>
      </c>
      <c r="F116" s="6">
        <v>1</v>
      </c>
      <c r="G116" s="64">
        <v>0</v>
      </c>
      <c r="H116" s="18">
        <f t="shared" si="19"/>
        <v>0</v>
      </c>
      <c r="I116" s="8">
        <v>0.23</v>
      </c>
      <c r="J116" s="18">
        <f t="shared" si="17"/>
        <v>0</v>
      </c>
      <c r="K116" s="26">
        <f t="shared" si="20"/>
        <v>0</v>
      </c>
    </row>
    <row r="117" spans="1:11" s="9" customFormat="1" ht="24" customHeight="1">
      <c r="A117" s="67">
        <v>100</v>
      </c>
      <c r="B117" s="75" t="s">
        <v>315</v>
      </c>
      <c r="C117" s="82" t="s">
        <v>318</v>
      </c>
      <c r="D117" s="210" t="s">
        <v>84</v>
      </c>
      <c r="E117" s="6" t="s">
        <v>20</v>
      </c>
      <c r="F117" s="6">
        <v>2</v>
      </c>
      <c r="G117" s="64">
        <v>0</v>
      </c>
      <c r="H117" s="18">
        <f t="shared" si="19"/>
        <v>0</v>
      </c>
      <c r="I117" s="8">
        <v>0.23</v>
      </c>
      <c r="J117" s="18">
        <f t="shared" si="17"/>
        <v>0</v>
      </c>
      <c r="K117" s="26">
        <f t="shared" si="20"/>
        <v>0</v>
      </c>
    </row>
    <row r="118" spans="1:11" s="9" customFormat="1" ht="24" customHeight="1">
      <c r="A118" s="67">
        <v>101</v>
      </c>
      <c r="B118" s="75" t="s">
        <v>316</v>
      </c>
      <c r="C118" s="82" t="s">
        <v>319</v>
      </c>
      <c r="D118" s="210" t="s">
        <v>84</v>
      </c>
      <c r="E118" s="6" t="s">
        <v>20</v>
      </c>
      <c r="F118" s="6">
        <v>3</v>
      </c>
      <c r="G118" s="64">
        <v>0</v>
      </c>
      <c r="H118" s="18">
        <f t="shared" si="19"/>
        <v>0</v>
      </c>
      <c r="I118" s="8">
        <v>0.23</v>
      </c>
      <c r="J118" s="18">
        <f t="shared" si="17"/>
        <v>0</v>
      </c>
      <c r="K118" s="26">
        <f t="shared" si="20"/>
        <v>0</v>
      </c>
    </row>
    <row r="119" spans="1:11" s="9" customFormat="1" ht="24" customHeight="1" thickBot="1">
      <c r="A119" s="78">
        <v>102</v>
      </c>
      <c r="B119" s="27" t="s">
        <v>225</v>
      </c>
      <c r="C119" s="32" t="s">
        <v>226</v>
      </c>
      <c r="D119" s="215" t="s">
        <v>84</v>
      </c>
      <c r="E119" s="28" t="s">
        <v>20</v>
      </c>
      <c r="F119" s="28">
        <v>1</v>
      </c>
      <c r="G119" s="42">
        <v>0</v>
      </c>
      <c r="H119" s="29">
        <f t="shared" si="19"/>
        <v>0</v>
      </c>
      <c r="I119" s="30">
        <v>0.23</v>
      </c>
      <c r="J119" s="29">
        <f t="shared" si="17"/>
        <v>0</v>
      </c>
      <c r="K119" s="33">
        <f t="shared" si="20"/>
        <v>0</v>
      </c>
    </row>
    <row r="120" spans="1:11" s="9" customFormat="1" ht="24" customHeight="1" thickBot="1">
      <c r="A120" s="162">
        <v>103</v>
      </c>
      <c r="B120" s="288" t="s">
        <v>398</v>
      </c>
      <c r="C120" s="289"/>
      <c r="D120" s="112"/>
      <c r="E120" s="204"/>
      <c r="F120" s="112">
        <f>SUM(F103:F119)</f>
        <v>23</v>
      </c>
      <c r="G120" s="207" t="s">
        <v>66</v>
      </c>
      <c r="H120" s="73">
        <f>SUM(H103:H119)</f>
        <v>0</v>
      </c>
      <c r="I120" s="74">
        <v>0.23</v>
      </c>
      <c r="J120" s="73">
        <f>SUM(J103:J119)</f>
        <v>0</v>
      </c>
      <c r="K120" s="41">
        <f>H120+J120</f>
        <v>0</v>
      </c>
    </row>
    <row r="121" spans="1:11" s="9" customFormat="1" ht="15" customHeight="1" thickBot="1">
      <c r="A121" s="290" t="s">
        <v>61</v>
      </c>
      <c r="B121" s="291"/>
      <c r="C121" s="291"/>
      <c r="D121" s="291"/>
      <c r="E121" s="291"/>
      <c r="F121" s="291"/>
      <c r="G121" s="292"/>
      <c r="H121" s="291"/>
      <c r="I121" s="291"/>
      <c r="J121" s="291"/>
      <c r="K121" s="293"/>
    </row>
    <row r="122" spans="1:11" s="9" customFormat="1" ht="24" customHeight="1">
      <c r="A122" s="76">
        <v>104</v>
      </c>
      <c r="B122" s="135" t="s">
        <v>353</v>
      </c>
      <c r="C122" s="136" t="s">
        <v>227</v>
      </c>
      <c r="D122" s="216" t="s">
        <v>84</v>
      </c>
      <c r="E122" s="21" t="s">
        <v>20</v>
      </c>
      <c r="F122" s="87">
        <v>1</v>
      </c>
      <c r="G122" s="64">
        <v>0</v>
      </c>
      <c r="H122" s="23">
        <f aca="true" t="shared" si="21" ref="H122:H128">G122*F122</f>
        <v>0</v>
      </c>
      <c r="I122" s="24">
        <v>0.23</v>
      </c>
      <c r="J122" s="23">
        <f aca="true" t="shared" si="22" ref="J122:J159">H122*I122</f>
        <v>0</v>
      </c>
      <c r="K122" s="25">
        <f aca="true" t="shared" si="23" ref="K122:K160">H122+J122</f>
        <v>0</v>
      </c>
    </row>
    <row r="123" spans="1:11" s="20" customFormat="1" ht="24" customHeight="1">
      <c r="A123" s="67">
        <v>105</v>
      </c>
      <c r="B123" s="75" t="s">
        <v>354</v>
      </c>
      <c r="C123" s="7" t="s">
        <v>228</v>
      </c>
      <c r="D123" s="210" t="s">
        <v>84</v>
      </c>
      <c r="E123" s="6" t="s">
        <v>20</v>
      </c>
      <c r="F123" s="75">
        <v>1</v>
      </c>
      <c r="G123" s="64">
        <v>0</v>
      </c>
      <c r="H123" s="18">
        <f t="shared" si="21"/>
        <v>0</v>
      </c>
      <c r="I123" s="8">
        <v>0.23</v>
      </c>
      <c r="J123" s="18">
        <f t="shared" si="22"/>
        <v>0</v>
      </c>
      <c r="K123" s="26">
        <f t="shared" si="23"/>
        <v>0</v>
      </c>
    </row>
    <row r="124" spans="1:11" s="3" customFormat="1" ht="24" customHeight="1">
      <c r="A124" s="67">
        <v>106</v>
      </c>
      <c r="B124" s="75" t="s">
        <v>355</v>
      </c>
      <c r="C124" s="7" t="s">
        <v>229</v>
      </c>
      <c r="D124" s="210" t="s">
        <v>84</v>
      </c>
      <c r="E124" s="6" t="s">
        <v>20</v>
      </c>
      <c r="F124" s="6">
        <v>1</v>
      </c>
      <c r="G124" s="64">
        <v>0</v>
      </c>
      <c r="H124" s="18">
        <f t="shared" si="21"/>
        <v>0</v>
      </c>
      <c r="I124" s="8">
        <v>0.23</v>
      </c>
      <c r="J124" s="18">
        <f t="shared" si="22"/>
        <v>0</v>
      </c>
      <c r="K124" s="26">
        <f t="shared" si="23"/>
        <v>0</v>
      </c>
    </row>
    <row r="125" spans="1:11" s="9" customFormat="1" ht="24" customHeight="1">
      <c r="A125" s="67">
        <v>107</v>
      </c>
      <c r="B125" s="75" t="s">
        <v>121</v>
      </c>
      <c r="C125" s="7" t="s">
        <v>42</v>
      </c>
      <c r="D125" s="210" t="s">
        <v>84</v>
      </c>
      <c r="E125" s="6" t="s">
        <v>20</v>
      </c>
      <c r="F125" s="6">
        <v>1</v>
      </c>
      <c r="G125" s="64">
        <v>0</v>
      </c>
      <c r="H125" s="18">
        <f t="shared" si="21"/>
        <v>0</v>
      </c>
      <c r="I125" s="8">
        <v>0.23</v>
      </c>
      <c r="J125" s="18">
        <f t="shared" si="22"/>
        <v>0</v>
      </c>
      <c r="K125" s="26">
        <f t="shared" si="23"/>
        <v>0</v>
      </c>
    </row>
    <row r="126" spans="1:11" s="9" customFormat="1" ht="24" customHeight="1">
      <c r="A126" s="67">
        <v>108</v>
      </c>
      <c r="B126" s="75" t="s">
        <v>116</v>
      </c>
      <c r="C126" s="7" t="s">
        <v>117</v>
      </c>
      <c r="D126" s="210" t="s">
        <v>84</v>
      </c>
      <c r="E126" s="6" t="s">
        <v>20</v>
      </c>
      <c r="F126" s="6">
        <v>1</v>
      </c>
      <c r="G126" s="64">
        <v>0</v>
      </c>
      <c r="H126" s="18">
        <f t="shared" si="21"/>
        <v>0</v>
      </c>
      <c r="I126" s="8">
        <v>0.23</v>
      </c>
      <c r="J126" s="18">
        <f t="shared" si="22"/>
        <v>0</v>
      </c>
      <c r="K126" s="26">
        <f t="shared" si="23"/>
        <v>0</v>
      </c>
    </row>
    <row r="127" spans="1:11" s="9" customFormat="1" ht="24" customHeight="1">
      <c r="A127" s="67">
        <v>109</v>
      </c>
      <c r="B127" s="75" t="s">
        <v>120</v>
      </c>
      <c r="C127" s="7" t="s">
        <v>118</v>
      </c>
      <c r="D127" s="210" t="s">
        <v>84</v>
      </c>
      <c r="E127" s="6" t="s">
        <v>20</v>
      </c>
      <c r="F127" s="6">
        <v>1</v>
      </c>
      <c r="G127" s="64">
        <v>0</v>
      </c>
      <c r="H127" s="18">
        <f t="shared" si="21"/>
        <v>0</v>
      </c>
      <c r="I127" s="8">
        <v>0.23</v>
      </c>
      <c r="J127" s="18">
        <f t="shared" si="22"/>
        <v>0</v>
      </c>
      <c r="K127" s="26">
        <f t="shared" si="23"/>
        <v>0</v>
      </c>
    </row>
    <row r="128" spans="1:11" s="9" customFormat="1" ht="24" customHeight="1">
      <c r="A128" s="67">
        <v>110</v>
      </c>
      <c r="B128" s="75" t="s">
        <v>122</v>
      </c>
      <c r="C128" s="7" t="s">
        <v>119</v>
      </c>
      <c r="D128" s="210" t="s">
        <v>84</v>
      </c>
      <c r="E128" s="6" t="s">
        <v>20</v>
      </c>
      <c r="F128" s="6">
        <v>1</v>
      </c>
      <c r="G128" s="64">
        <v>0</v>
      </c>
      <c r="H128" s="18">
        <f t="shared" si="21"/>
        <v>0</v>
      </c>
      <c r="I128" s="8">
        <v>0.23</v>
      </c>
      <c r="J128" s="18">
        <f t="shared" si="22"/>
        <v>0</v>
      </c>
      <c r="K128" s="26">
        <f t="shared" si="23"/>
        <v>0</v>
      </c>
    </row>
    <row r="129" spans="1:11" s="9" customFormat="1" ht="24" customHeight="1">
      <c r="A129" s="67">
        <v>111</v>
      </c>
      <c r="B129" s="75" t="s">
        <v>123</v>
      </c>
      <c r="C129" s="7" t="s">
        <v>420</v>
      </c>
      <c r="D129" s="210" t="s">
        <v>84</v>
      </c>
      <c r="E129" s="6" t="s">
        <v>20</v>
      </c>
      <c r="F129" s="6">
        <v>1</v>
      </c>
      <c r="G129" s="64">
        <v>0</v>
      </c>
      <c r="H129" s="18">
        <f aca="true" t="shared" si="24" ref="H129:H159">F129*G129</f>
        <v>0</v>
      </c>
      <c r="I129" s="8">
        <v>0.23</v>
      </c>
      <c r="J129" s="18">
        <f t="shared" si="22"/>
        <v>0</v>
      </c>
      <c r="K129" s="26">
        <f t="shared" si="23"/>
        <v>0</v>
      </c>
    </row>
    <row r="130" spans="1:11" s="9" customFormat="1" ht="24" customHeight="1">
      <c r="A130" s="67">
        <v>112</v>
      </c>
      <c r="B130" s="75" t="s">
        <v>124</v>
      </c>
      <c r="C130" s="115" t="s">
        <v>56</v>
      </c>
      <c r="D130" s="210" t="s">
        <v>84</v>
      </c>
      <c r="E130" s="6" t="s">
        <v>20</v>
      </c>
      <c r="F130" s="6">
        <v>1</v>
      </c>
      <c r="G130" s="64">
        <v>0</v>
      </c>
      <c r="H130" s="18">
        <f t="shared" si="24"/>
        <v>0</v>
      </c>
      <c r="I130" s="8">
        <v>0.23</v>
      </c>
      <c r="J130" s="18">
        <f>H130*I130</f>
        <v>0</v>
      </c>
      <c r="K130" s="26">
        <f>H130+J130</f>
        <v>0</v>
      </c>
    </row>
    <row r="131" spans="1:11" s="9" customFormat="1" ht="24" customHeight="1">
      <c r="A131" s="67">
        <v>113</v>
      </c>
      <c r="B131" s="75" t="s">
        <v>125</v>
      </c>
      <c r="C131" s="7" t="s">
        <v>390</v>
      </c>
      <c r="D131" s="210" t="s">
        <v>84</v>
      </c>
      <c r="E131" s="6" t="s">
        <v>20</v>
      </c>
      <c r="F131" s="6">
        <v>1</v>
      </c>
      <c r="G131" s="64">
        <v>0</v>
      </c>
      <c r="H131" s="18">
        <f t="shared" si="24"/>
        <v>0</v>
      </c>
      <c r="I131" s="8">
        <v>0.23</v>
      </c>
      <c r="J131" s="18">
        <f>H131*I131</f>
        <v>0</v>
      </c>
      <c r="K131" s="26">
        <f>H131+J131</f>
        <v>0</v>
      </c>
    </row>
    <row r="132" spans="1:11" s="9" customFormat="1" ht="24" customHeight="1">
      <c r="A132" s="67">
        <v>114</v>
      </c>
      <c r="B132" s="75" t="s">
        <v>126</v>
      </c>
      <c r="C132" s="7" t="s">
        <v>390</v>
      </c>
      <c r="D132" s="210" t="s">
        <v>84</v>
      </c>
      <c r="E132" s="6" t="s">
        <v>20</v>
      </c>
      <c r="F132" s="6">
        <v>1</v>
      </c>
      <c r="G132" s="64">
        <v>0</v>
      </c>
      <c r="H132" s="18">
        <f t="shared" si="24"/>
        <v>0</v>
      </c>
      <c r="I132" s="8">
        <v>0.23</v>
      </c>
      <c r="J132" s="18">
        <f>H132*I132</f>
        <v>0</v>
      </c>
      <c r="K132" s="26">
        <f>H132+J132</f>
        <v>0</v>
      </c>
    </row>
    <row r="133" spans="1:11" s="9" customFormat="1" ht="24" customHeight="1">
      <c r="A133" s="67">
        <v>115</v>
      </c>
      <c r="B133" s="12" t="s">
        <v>127</v>
      </c>
      <c r="C133" s="7" t="s">
        <v>391</v>
      </c>
      <c r="D133" s="210" t="s">
        <v>84</v>
      </c>
      <c r="E133" s="6" t="s">
        <v>20</v>
      </c>
      <c r="F133" s="6">
        <v>1</v>
      </c>
      <c r="G133" s="64">
        <v>0</v>
      </c>
      <c r="H133" s="18">
        <f t="shared" si="24"/>
        <v>0</v>
      </c>
      <c r="I133" s="8">
        <v>0.23</v>
      </c>
      <c r="J133" s="18">
        <f t="shared" si="22"/>
        <v>0</v>
      </c>
      <c r="K133" s="26">
        <f t="shared" si="23"/>
        <v>0</v>
      </c>
    </row>
    <row r="134" spans="1:11" s="9" customFormat="1" ht="24" customHeight="1">
      <c r="A134" s="67">
        <v>116</v>
      </c>
      <c r="B134" s="91" t="s">
        <v>129</v>
      </c>
      <c r="C134" s="7" t="s">
        <v>392</v>
      </c>
      <c r="D134" s="210" t="s">
        <v>84</v>
      </c>
      <c r="E134" s="6" t="s">
        <v>20</v>
      </c>
      <c r="F134" s="11">
        <v>1</v>
      </c>
      <c r="G134" s="64">
        <v>0</v>
      </c>
      <c r="H134" s="18">
        <f t="shared" si="24"/>
        <v>0</v>
      </c>
      <c r="I134" s="8">
        <v>0.23</v>
      </c>
      <c r="J134" s="18">
        <f t="shared" si="22"/>
        <v>0</v>
      </c>
      <c r="K134" s="26">
        <f t="shared" si="23"/>
        <v>0</v>
      </c>
    </row>
    <row r="135" spans="1:11" s="9" customFormat="1" ht="24" customHeight="1">
      <c r="A135" s="67">
        <v>117</v>
      </c>
      <c r="B135" s="91" t="s">
        <v>128</v>
      </c>
      <c r="C135" s="7" t="s">
        <v>392</v>
      </c>
      <c r="D135" s="210" t="s">
        <v>84</v>
      </c>
      <c r="E135" s="6" t="s">
        <v>20</v>
      </c>
      <c r="F135" s="6">
        <v>1</v>
      </c>
      <c r="G135" s="64">
        <v>0</v>
      </c>
      <c r="H135" s="18">
        <f t="shared" si="24"/>
        <v>0</v>
      </c>
      <c r="I135" s="8">
        <v>0.23</v>
      </c>
      <c r="J135" s="18">
        <f t="shared" si="22"/>
        <v>0</v>
      </c>
      <c r="K135" s="26">
        <f t="shared" si="23"/>
        <v>0</v>
      </c>
    </row>
    <row r="136" spans="1:11" s="9" customFormat="1" ht="24" customHeight="1">
      <c r="A136" s="67">
        <v>118</v>
      </c>
      <c r="B136" s="91" t="s">
        <v>130</v>
      </c>
      <c r="C136" s="7" t="s">
        <v>392</v>
      </c>
      <c r="D136" s="210" t="s">
        <v>84</v>
      </c>
      <c r="E136" s="6" t="s">
        <v>20</v>
      </c>
      <c r="F136" s="6">
        <v>1</v>
      </c>
      <c r="G136" s="64">
        <v>0</v>
      </c>
      <c r="H136" s="18">
        <f t="shared" si="24"/>
        <v>0</v>
      </c>
      <c r="I136" s="8">
        <v>0.23</v>
      </c>
      <c r="J136" s="18">
        <f>H136*I136</f>
        <v>0</v>
      </c>
      <c r="K136" s="26">
        <f>H136+J136</f>
        <v>0</v>
      </c>
    </row>
    <row r="137" spans="1:11" s="9" customFormat="1" ht="24" customHeight="1">
      <c r="A137" s="67">
        <v>119</v>
      </c>
      <c r="B137" s="12" t="s">
        <v>131</v>
      </c>
      <c r="C137" s="7" t="s">
        <v>59</v>
      </c>
      <c r="D137" s="210" t="s">
        <v>84</v>
      </c>
      <c r="E137" s="6" t="s">
        <v>20</v>
      </c>
      <c r="F137" s="6">
        <v>1</v>
      </c>
      <c r="G137" s="64">
        <v>0</v>
      </c>
      <c r="H137" s="18">
        <f t="shared" si="24"/>
        <v>0</v>
      </c>
      <c r="I137" s="8">
        <v>0.23</v>
      </c>
      <c r="J137" s="18">
        <f>H137*I137</f>
        <v>0</v>
      </c>
      <c r="K137" s="26">
        <f>H137+J137</f>
        <v>0</v>
      </c>
    </row>
    <row r="138" spans="1:11" s="9" customFormat="1" ht="24" customHeight="1">
      <c r="A138" s="67">
        <v>120</v>
      </c>
      <c r="B138" s="12" t="s">
        <v>132</v>
      </c>
      <c r="C138" s="7" t="s">
        <v>59</v>
      </c>
      <c r="D138" s="210" t="s">
        <v>84</v>
      </c>
      <c r="E138" s="6" t="s">
        <v>20</v>
      </c>
      <c r="F138" s="6">
        <v>1</v>
      </c>
      <c r="G138" s="64">
        <v>0</v>
      </c>
      <c r="H138" s="18">
        <f t="shared" si="24"/>
        <v>0</v>
      </c>
      <c r="I138" s="8">
        <v>0.23</v>
      </c>
      <c r="J138" s="18">
        <f>H138*I138</f>
        <v>0</v>
      </c>
      <c r="K138" s="26">
        <f>H138+J138</f>
        <v>0</v>
      </c>
    </row>
    <row r="139" spans="1:11" s="9" customFormat="1" ht="24" customHeight="1">
      <c r="A139" s="105">
        <v>121</v>
      </c>
      <c r="B139" s="6" t="s">
        <v>133</v>
      </c>
      <c r="C139" s="7" t="s">
        <v>59</v>
      </c>
      <c r="D139" s="210" t="s">
        <v>84</v>
      </c>
      <c r="E139" s="6" t="s">
        <v>20</v>
      </c>
      <c r="F139" s="6">
        <v>1</v>
      </c>
      <c r="G139" s="64">
        <v>0</v>
      </c>
      <c r="H139" s="18">
        <f t="shared" si="24"/>
        <v>0</v>
      </c>
      <c r="I139" s="8">
        <v>0.23</v>
      </c>
      <c r="J139" s="18">
        <f t="shared" si="22"/>
        <v>0</v>
      </c>
      <c r="K139" s="26">
        <f t="shared" si="23"/>
        <v>0</v>
      </c>
    </row>
    <row r="140" spans="1:11" s="9" customFormat="1" ht="24" customHeight="1">
      <c r="A140" s="67">
        <v>122</v>
      </c>
      <c r="B140" s="75" t="s">
        <v>134</v>
      </c>
      <c r="C140" s="7" t="s">
        <v>59</v>
      </c>
      <c r="D140" s="210" t="s">
        <v>84</v>
      </c>
      <c r="E140" s="6" t="s">
        <v>20</v>
      </c>
      <c r="F140" s="6">
        <v>1</v>
      </c>
      <c r="G140" s="64">
        <v>0</v>
      </c>
      <c r="H140" s="18">
        <f t="shared" si="24"/>
        <v>0</v>
      </c>
      <c r="I140" s="8">
        <v>0.23</v>
      </c>
      <c r="J140" s="18">
        <f t="shared" si="22"/>
        <v>0</v>
      </c>
      <c r="K140" s="26">
        <f t="shared" si="23"/>
        <v>0</v>
      </c>
    </row>
    <row r="141" spans="1:11" s="9" customFormat="1" ht="24" customHeight="1">
      <c r="A141" s="67">
        <v>123</v>
      </c>
      <c r="B141" s="98" t="s">
        <v>135</v>
      </c>
      <c r="C141" s="79" t="s">
        <v>393</v>
      </c>
      <c r="D141" s="210" t="s">
        <v>84</v>
      </c>
      <c r="E141" s="13" t="s">
        <v>20</v>
      </c>
      <c r="F141" s="13">
        <v>1</v>
      </c>
      <c r="G141" s="64">
        <v>0</v>
      </c>
      <c r="H141" s="19">
        <f t="shared" si="24"/>
        <v>0</v>
      </c>
      <c r="I141" s="8">
        <v>0.23</v>
      </c>
      <c r="J141" s="19">
        <f t="shared" si="22"/>
        <v>0</v>
      </c>
      <c r="K141" s="33">
        <f t="shared" si="23"/>
        <v>0</v>
      </c>
    </row>
    <row r="142" spans="1:11" s="9" customFormat="1" ht="24" customHeight="1">
      <c r="A142" s="67">
        <v>124</v>
      </c>
      <c r="B142" s="98" t="s">
        <v>136</v>
      </c>
      <c r="C142" s="79" t="s">
        <v>393</v>
      </c>
      <c r="D142" s="210" t="s">
        <v>84</v>
      </c>
      <c r="E142" s="13" t="s">
        <v>20</v>
      </c>
      <c r="F142" s="13">
        <v>1</v>
      </c>
      <c r="G142" s="64">
        <v>0</v>
      </c>
      <c r="H142" s="19">
        <f t="shared" si="24"/>
        <v>0</v>
      </c>
      <c r="I142" s="8">
        <v>0.23</v>
      </c>
      <c r="J142" s="19">
        <f t="shared" si="22"/>
        <v>0</v>
      </c>
      <c r="K142" s="33">
        <f t="shared" si="23"/>
        <v>0</v>
      </c>
    </row>
    <row r="143" spans="1:11" s="9" customFormat="1" ht="24" customHeight="1">
      <c r="A143" s="67">
        <v>125</v>
      </c>
      <c r="B143" s="98" t="s">
        <v>137</v>
      </c>
      <c r="C143" s="79" t="s">
        <v>393</v>
      </c>
      <c r="D143" s="210" t="s">
        <v>84</v>
      </c>
      <c r="E143" s="13" t="s">
        <v>20</v>
      </c>
      <c r="F143" s="13">
        <v>1</v>
      </c>
      <c r="G143" s="64">
        <v>0</v>
      </c>
      <c r="H143" s="19">
        <f t="shared" si="24"/>
        <v>0</v>
      </c>
      <c r="I143" s="8">
        <v>0.23</v>
      </c>
      <c r="J143" s="19">
        <f t="shared" si="22"/>
        <v>0</v>
      </c>
      <c r="K143" s="33">
        <f t="shared" si="23"/>
        <v>0</v>
      </c>
    </row>
    <row r="144" spans="1:11" s="9" customFormat="1" ht="24" customHeight="1">
      <c r="A144" s="67">
        <v>126</v>
      </c>
      <c r="B144" s="98" t="s">
        <v>138</v>
      </c>
      <c r="C144" s="79" t="s">
        <v>393</v>
      </c>
      <c r="D144" s="210" t="s">
        <v>84</v>
      </c>
      <c r="E144" s="13" t="s">
        <v>20</v>
      </c>
      <c r="F144" s="13">
        <v>1</v>
      </c>
      <c r="G144" s="64">
        <v>0</v>
      </c>
      <c r="H144" s="19">
        <f t="shared" si="24"/>
        <v>0</v>
      </c>
      <c r="I144" s="8">
        <v>0.23</v>
      </c>
      <c r="J144" s="19">
        <f t="shared" si="22"/>
        <v>0</v>
      </c>
      <c r="K144" s="33">
        <f t="shared" si="23"/>
        <v>0</v>
      </c>
    </row>
    <row r="145" spans="1:11" s="9" customFormat="1" ht="24" customHeight="1">
      <c r="A145" s="67">
        <v>127</v>
      </c>
      <c r="B145" s="98" t="s">
        <v>139</v>
      </c>
      <c r="C145" s="79" t="s">
        <v>393</v>
      </c>
      <c r="D145" s="210" t="s">
        <v>84</v>
      </c>
      <c r="E145" s="13" t="s">
        <v>20</v>
      </c>
      <c r="F145" s="13">
        <v>1</v>
      </c>
      <c r="G145" s="64">
        <v>0</v>
      </c>
      <c r="H145" s="19">
        <f t="shared" si="24"/>
        <v>0</v>
      </c>
      <c r="I145" s="8">
        <v>0.23</v>
      </c>
      <c r="J145" s="19">
        <f t="shared" si="22"/>
        <v>0</v>
      </c>
      <c r="K145" s="33">
        <f t="shared" si="23"/>
        <v>0</v>
      </c>
    </row>
    <row r="146" spans="1:11" s="9" customFormat="1" ht="24" customHeight="1">
      <c r="A146" s="67">
        <v>128</v>
      </c>
      <c r="B146" s="98" t="s">
        <v>140</v>
      </c>
      <c r="C146" s="79" t="s">
        <v>394</v>
      </c>
      <c r="D146" s="210" t="s">
        <v>84</v>
      </c>
      <c r="E146" s="13" t="s">
        <v>20</v>
      </c>
      <c r="F146" s="13">
        <v>1</v>
      </c>
      <c r="G146" s="64">
        <v>0</v>
      </c>
      <c r="H146" s="19">
        <f t="shared" si="24"/>
        <v>0</v>
      </c>
      <c r="I146" s="8">
        <v>0.23</v>
      </c>
      <c r="J146" s="19">
        <f t="shared" si="22"/>
        <v>0</v>
      </c>
      <c r="K146" s="33">
        <f t="shared" si="23"/>
        <v>0</v>
      </c>
    </row>
    <row r="147" spans="1:11" s="9" customFormat="1" ht="24" customHeight="1">
      <c r="A147" s="67">
        <v>129</v>
      </c>
      <c r="B147" s="98" t="s">
        <v>341</v>
      </c>
      <c r="C147" s="7" t="s">
        <v>141</v>
      </c>
      <c r="D147" s="210" t="s">
        <v>84</v>
      </c>
      <c r="E147" s="13" t="s">
        <v>20</v>
      </c>
      <c r="F147" s="13">
        <v>3</v>
      </c>
      <c r="G147" s="64">
        <v>0</v>
      </c>
      <c r="H147" s="19">
        <f t="shared" si="24"/>
        <v>0</v>
      </c>
      <c r="I147" s="8">
        <v>0.23</v>
      </c>
      <c r="J147" s="19">
        <f t="shared" si="22"/>
        <v>0</v>
      </c>
      <c r="K147" s="33">
        <f t="shared" si="23"/>
        <v>0</v>
      </c>
    </row>
    <row r="148" spans="1:11" s="9" customFormat="1" ht="24" customHeight="1">
      <c r="A148" s="67">
        <v>130</v>
      </c>
      <c r="B148" s="109" t="s">
        <v>230</v>
      </c>
      <c r="C148" s="79" t="s">
        <v>393</v>
      </c>
      <c r="D148" s="210" t="s">
        <v>84</v>
      </c>
      <c r="E148" s="13" t="s">
        <v>20</v>
      </c>
      <c r="F148" s="13">
        <v>4</v>
      </c>
      <c r="G148" s="64">
        <v>0</v>
      </c>
      <c r="H148" s="19">
        <f t="shared" si="24"/>
        <v>0</v>
      </c>
      <c r="I148" s="8">
        <v>0.23</v>
      </c>
      <c r="J148" s="19">
        <f t="shared" si="22"/>
        <v>0</v>
      </c>
      <c r="K148" s="33">
        <f t="shared" si="23"/>
        <v>0</v>
      </c>
    </row>
    <row r="149" spans="1:11" s="9" customFormat="1" ht="24" customHeight="1">
      <c r="A149" s="67">
        <v>131</v>
      </c>
      <c r="B149" s="109" t="s">
        <v>178</v>
      </c>
      <c r="C149" s="79" t="s">
        <v>393</v>
      </c>
      <c r="D149" s="210" t="s">
        <v>84</v>
      </c>
      <c r="E149" s="13" t="s">
        <v>20</v>
      </c>
      <c r="F149" s="98">
        <v>4</v>
      </c>
      <c r="G149" s="64">
        <v>0</v>
      </c>
      <c r="H149" s="19">
        <f t="shared" si="24"/>
        <v>0</v>
      </c>
      <c r="I149" s="8">
        <v>0.23</v>
      </c>
      <c r="J149" s="19">
        <f t="shared" si="22"/>
        <v>0</v>
      </c>
      <c r="K149" s="33">
        <f t="shared" si="23"/>
        <v>0</v>
      </c>
    </row>
    <row r="150" spans="1:11" s="9" customFormat="1" ht="24" customHeight="1">
      <c r="A150" s="67">
        <v>132</v>
      </c>
      <c r="B150" s="109" t="s">
        <v>176</v>
      </c>
      <c r="C150" s="79" t="s">
        <v>393</v>
      </c>
      <c r="D150" s="210" t="s">
        <v>84</v>
      </c>
      <c r="E150" s="13" t="s">
        <v>20</v>
      </c>
      <c r="F150" s="98">
        <v>2</v>
      </c>
      <c r="G150" s="64">
        <v>0</v>
      </c>
      <c r="H150" s="19">
        <f t="shared" si="24"/>
        <v>0</v>
      </c>
      <c r="I150" s="8">
        <v>0.23</v>
      </c>
      <c r="J150" s="19">
        <f t="shared" si="22"/>
        <v>0</v>
      </c>
      <c r="K150" s="33">
        <f t="shared" si="23"/>
        <v>0</v>
      </c>
    </row>
    <row r="151" spans="1:11" s="9" customFormat="1" ht="24" customHeight="1">
      <c r="A151" s="67">
        <v>133</v>
      </c>
      <c r="B151" s="109" t="s">
        <v>177</v>
      </c>
      <c r="C151" s="79" t="s">
        <v>393</v>
      </c>
      <c r="D151" s="210" t="s">
        <v>84</v>
      </c>
      <c r="E151" s="6" t="s">
        <v>20</v>
      </c>
      <c r="F151" s="99">
        <v>2</v>
      </c>
      <c r="G151" s="64">
        <v>0</v>
      </c>
      <c r="H151" s="19">
        <f t="shared" si="24"/>
        <v>0</v>
      </c>
      <c r="I151" s="8">
        <v>0.23</v>
      </c>
      <c r="J151" s="19">
        <f>H151*I151</f>
        <v>0</v>
      </c>
      <c r="K151" s="33">
        <f t="shared" si="23"/>
        <v>0</v>
      </c>
    </row>
    <row r="152" spans="1:11" s="9" customFormat="1" ht="24" customHeight="1">
      <c r="A152" s="161">
        <v>134</v>
      </c>
      <c r="B152" s="91" t="s">
        <v>342</v>
      </c>
      <c r="C152" s="158" t="s">
        <v>343</v>
      </c>
      <c r="D152" s="210" t="s">
        <v>84</v>
      </c>
      <c r="E152" s="6" t="s">
        <v>20</v>
      </c>
      <c r="F152" s="99">
        <v>1</v>
      </c>
      <c r="G152" s="64">
        <v>0</v>
      </c>
      <c r="H152" s="19">
        <f t="shared" si="24"/>
        <v>0</v>
      </c>
      <c r="I152" s="8">
        <v>0.23</v>
      </c>
      <c r="J152" s="19">
        <f t="shared" si="22"/>
        <v>0</v>
      </c>
      <c r="K152" s="33">
        <f t="shared" si="23"/>
        <v>0</v>
      </c>
    </row>
    <row r="153" spans="1:11" s="9" customFormat="1" ht="24" customHeight="1">
      <c r="A153" s="67">
        <v>135</v>
      </c>
      <c r="B153" s="159" t="s">
        <v>184</v>
      </c>
      <c r="C153" s="79" t="s">
        <v>232</v>
      </c>
      <c r="D153" s="210" t="s">
        <v>84</v>
      </c>
      <c r="E153" s="6" t="s">
        <v>20</v>
      </c>
      <c r="F153" s="99">
        <v>1</v>
      </c>
      <c r="G153" s="64">
        <v>0</v>
      </c>
      <c r="H153" s="19">
        <f>F153*G153</f>
        <v>0</v>
      </c>
      <c r="I153" s="8">
        <v>0.23</v>
      </c>
      <c r="J153" s="19">
        <f>H153*I153</f>
        <v>0</v>
      </c>
      <c r="K153" s="33">
        <f t="shared" si="23"/>
        <v>0</v>
      </c>
    </row>
    <row r="154" spans="1:11" s="9" customFormat="1" ht="24" customHeight="1">
      <c r="A154" s="67">
        <v>136</v>
      </c>
      <c r="B154" s="91" t="s">
        <v>348</v>
      </c>
      <c r="C154" s="7" t="s">
        <v>233</v>
      </c>
      <c r="D154" s="210" t="s">
        <v>84</v>
      </c>
      <c r="E154" s="6" t="s">
        <v>20</v>
      </c>
      <c r="F154" s="99">
        <v>2</v>
      </c>
      <c r="G154" s="64">
        <v>0</v>
      </c>
      <c r="H154" s="18">
        <f>F154*G154</f>
        <v>0</v>
      </c>
      <c r="I154" s="8">
        <v>0.23</v>
      </c>
      <c r="J154" s="18">
        <f>H154*I154</f>
        <v>0</v>
      </c>
      <c r="K154" s="33">
        <f t="shared" si="23"/>
        <v>0</v>
      </c>
    </row>
    <row r="155" spans="1:11" s="9" customFormat="1" ht="24" customHeight="1">
      <c r="A155" s="67">
        <v>137</v>
      </c>
      <c r="B155" s="75" t="s">
        <v>231</v>
      </c>
      <c r="C155" s="80" t="s">
        <v>234</v>
      </c>
      <c r="D155" s="213" t="s">
        <v>84</v>
      </c>
      <c r="E155" s="13" t="s">
        <v>20</v>
      </c>
      <c r="F155" s="13">
        <v>1</v>
      </c>
      <c r="G155" s="64">
        <v>0</v>
      </c>
      <c r="H155" s="19">
        <f t="shared" si="24"/>
        <v>0</v>
      </c>
      <c r="I155" s="15">
        <v>0.23</v>
      </c>
      <c r="J155" s="19">
        <f t="shared" si="22"/>
        <v>0</v>
      </c>
      <c r="K155" s="33">
        <f t="shared" si="23"/>
        <v>0</v>
      </c>
    </row>
    <row r="156" spans="1:11" s="9" customFormat="1" ht="24" customHeight="1">
      <c r="A156" s="67">
        <v>138</v>
      </c>
      <c r="B156" s="75" t="s">
        <v>344</v>
      </c>
      <c r="C156" s="80" t="s">
        <v>345</v>
      </c>
      <c r="D156" s="210" t="s">
        <v>84</v>
      </c>
      <c r="E156" s="13" t="s">
        <v>20</v>
      </c>
      <c r="F156" s="6">
        <v>4</v>
      </c>
      <c r="G156" s="64">
        <v>0</v>
      </c>
      <c r="H156" s="18">
        <f t="shared" si="24"/>
        <v>0</v>
      </c>
      <c r="I156" s="8">
        <v>0.23</v>
      </c>
      <c r="J156" s="19">
        <f t="shared" si="22"/>
        <v>0</v>
      </c>
      <c r="K156" s="33">
        <f t="shared" si="23"/>
        <v>0</v>
      </c>
    </row>
    <row r="157" spans="1:11" s="9" customFormat="1" ht="24" customHeight="1">
      <c r="A157" s="67">
        <v>139</v>
      </c>
      <c r="B157" s="75" t="s">
        <v>346</v>
      </c>
      <c r="C157" s="80" t="s">
        <v>347</v>
      </c>
      <c r="D157" s="210" t="s">
        <v>84</v>
      </c>
      <c r="E157" s="13" t="s">
        <v>20</v>
      </c>
      <c r="F157" s="6">
        <v>5</v>
      </c>
      <c r="G157" s="64">
        <v>0</v>
      </c>
      <c r="H157" s="18">
        <f t="shared" si="24"/>
        <v>0</v>
      </c>
      <c r="I157" s="8">
        <v>0.23</v>
      </c>
      <c r="J157" s="19">
        <f t="shared" si="22"/>
        <v>0</v>
      </c>
      <c r="K157" s="33">
        <f t="shared" si="23"/>
        <v>0</v>
      </c>
    </row>
    <row r="158" spans="1:11" s="9" customFormat="1" ht="24" customHeight="1">
      <c r="A158" s="67">
        <v>140</v>
      </c>
      <c r="B158" s="75" t="s">
        <v>349</v>
      </c>
      <c r="C158" s="80" t="s">
        <v>350</v>
      </c>
      <c r="D158" s="210" t="s">
        <v>84</v>
      </c>
      <c r="E158" s="13" t="s">
        <v>20</v>
      </c>
      <c r="F158" s="6">
        <v>3</v>
      </c>
      <c r="G158" s="64">
        <v>0</v>
      </c>
      <c r="H158" s="18">
        <f t="shared" si="24"/>
        <v>0</v>
      </c>
      <c r="I158" s="8">
        <v>0.23</v>
      </c>
      <c r="J158" s="19">
        <f t="shared" si="22"/>
        <v>0</v>
      </c>
      <c r="K158" s="33">
        <f t="shared" si="23"/>
        <v>0</v>
      </c>
    </row>
    <row r="159" spans="1:11" s="9" customFormat="1" ht="24" customHeight="1" thickBot="1">
      <c r="A159" s="78">
        <v>141</v>
      </c>
      <c r="B159" s="88" t="s">
        <v>351</v>
      </c>
      <c r="C159" s="157" t="s">
        <v>352</v>
      </c>
      <c r="D159" s="212" t="s">
        <v>84</v>
      </c>
      <c r="E159" s="13" t="s">
        <v>20</v>
      </c>
      <c r="F159" s="28">
        <v>3</v>
      </c>
      <c r="G159" s="64">
        <v>0</v>
      </c>
      <c r="H159" s="29">
        <f t="shared" si="24"/>
        <v>0</v>
      </c>
      <c r="I159" s="8">
        <v>0.23</v>
      </c>
      <c r="J159" s="19">
        <f t="shared" si="22"/>
        <v>0</v>
      </c>
      <c r="K159" s="33">
        <f t="shared" si="23"/>
        <v>0</v>
      </c>
    </row>
    <row r="160" spans="1:11" s="9" customFormat="1" ht="24" customHeight="1" thickBot="1">
      <c r="A160" s="160">
        <v>142</v>
      </c>
      <c r="B160" s="256" t="s">
        <v>397</v>
      </c>
      <c r="C160" s="256"/>
      <c r="D160" s="112"/>
      <c r="E160" s="118"/>
      <c r="F160" s="112">
        <f>SUM(F122:F159)</f>
        <v>60</v>
      </c>
      <c r="G160" s="119" t="s">
        <v>66</v>
      </c>
      <c r="H160" s="110">
        <f>SUM(H122:H159)</f>
        <v>0</v>
      </c>
      <c r="I160" s="138">
        <v>0.23</v>
      </c>
      <c r="J160" s="110">
        <f>SUM(J122:J159)</f>
        <v>0</v>
      </c>
      <c r="K160" s="139">
        <f t="shared" si="23"/>
        <v>0</v>
      </c>
    </row>
    <row r="161" spans="1:11" s="9" customFormat="1" ht="15" customHeight="1" thickBot="1">
      <c r="A161" s="271" t="s">
        <v>273</v>
      </c>
      <c r="B161" s="272"/>
      <c r="C161" s="272"/>
      <c r="D161" s="272"/>
      <c r="E161" s="272"/>
      <c r="F161" s="272"/>
      <c r="G161" s="272"/>
      <c r="H161" s="272"/>
      <c r="I161" s="272"/>
      <c r="J161" s="272"/>
      <c r="K161" s="273"/>
    </row>
    <row r="162" spans="1:11" s="3" customFormat="1" ht="24" customHeight="1" thickBot="1">
      <c r="A162" s="83">
        <v>143</v>
      </c>
      <c r="B162" s="100" t="s">
        <v>111</v>
      </c>
      <c r="C162" s="22" t="s">
        <v>110</v>
      </c>
      <c r="D162" s="216" t="s">
        <v>84</v>
      </c>
      <c r="E162" s="68" t="s">
        <v>20</v>
      </c>
      <c r="F162" s="68">
        <v>1</v>
      </c>
      <c r="G162" s="64">
        <v>0</v>
      </c>
      <c r="H162" s="69">
        <f>F162*G162</f>
        <v>0</v>
      </c>
      <c r="I162" s="70">
        <v>0.23</v>
      </c>
      <c r="J162" s="69">
        <f aca="true" t="shared" si="25" ref="J162:J172">H162*I162</f>
        <v>0</v>
      </c>
      <c r="K162" s="71">
        <f aca="true" t="shared" si="26" ref="K162:K173">H162+J162</f>
        <v>0</v>
      </c>
    </row>
    <row r="163" spans="1:11" s="9" customFormat="1" ht="24" customHeight="1" thickBot="1">
      <c r="A163" s="83">
        <v>144</v>
      </c>
      <c r="B163" s="91" t="s">
        <v>113</v>
      </c>
      <c r="C163" s="7" t="s">
        <v>168</v>
      </c>
      <c r="D163" s="210" t="s">
        <v>84</v>
      </c>
      <c r="E163" s="6" t="s">
        <v>20</v>
      </c>
      <c r="F163" s="6">
        <v>1</v>
      </c>
      <c r="G163" s="64">
        <v>0</v>
      </c>
      <c r="H163" s="18">
        <f>F163*G163</f>
        <v>0</v>
      </c>
      <c r="I163" s="8">
        <v>0.23</v>
      </c>
      <c r="J163" s="18">
        <f t="shared" si="25"/>
        <v>0</v>
      </c>
      <c r="K163" s="26">
        <f t="shared" si="26"/>
        <v>0</v>
      </c>
    </row>
    <row r="164" spans="1:11" s="9" customFormat="1" ht="24" customHeight="1" thickBot="1">
      <c r="A164" s="83">
        <v>145</v>
      </c>
      <c r="B164" s="12" t="s">
        <v>235</v>
      </c>
      <c r="C164" s="7" t="s">
        <v>200</v>
      </c>
      <c r="D164" s="210" t="s">
        <v>84</v>
      </c>
      <c r="E164" s="6" t="s">
        <v>20</v>
      </c>
      <c r="F164" s="6">
        <v>1</v>
      </c>
      <c r="G164" s="64">
        <v>0</v>
      </c>
      <c r="H164" s="18">
        <f>F164*G164</f>
        <v>0</v>
      </c>
      <c r="I164" s="8">
        <v>0.23</v>
      </c>
      <c r="J164" s="18">
        <f t="shared" si="25"/>
        <v>0</v>
      </c>
      <c r="K164" s="26">
        <f t="shared" si="26"/>
        <v>0</v>
      </c>
    </row>
    <row r="165" spans="1:11" s="9" customFormat="1" ht="24" customHeight="1" thickBot="1">
      <c r="A165" s="83">
        <v>146</v>
      </c>
      <c r="B165" s="12" t="s">
        <v>112</v>
      </c>
      <c r="C165" s="7" t="s">
        <v>200</v>
      </c>
      <c r="D165" s="209" t="s">
        <v>84</v>
      </c>
      <c r="E165" s="63" t="s">
        <v>20</v>
      </c>
      <c r="F165" s="63">
        <v>2</v>
      </c>
      <c r="G165" s="64">
        <v>0</v>
      </c>
      <c r="H165" s="64">
        <f>F165*G165</f>
        <v>0</v>
      </c>
      <c r="I165" s="65">
        <v>0.23</v>
      </c>
      <c r="J165" s="64">
        <f t="shared" si="25"/>
        <v>0</v>
      </c>
      <c r="K165" s="66">
        <f t="shared" si="26"/>
        <v>0</v>
      </c>
    </row>
    <row r="166" spans="1:11" s="9" customFormat="1" ht="24" customHeight="1" thickBot="1">
      <c r="A166" s="83">
        <v>147</v>
      </c>
      <c r="B166" s="12" t="s">
        <v>275</v>
      </c>
      <c r="C166" s="7" t="s">
        <v>237</v>
      </c>
      <c r="D166" s="210" t="s">
        <v>84</v>
      </c>
      <c r="E166" s="6" t="s">
        <v>20</v>
      </c>
      <c r="F166" s="6">
        <v>1</v>
      </c>
      <c r="G166" s="64">
        <v>0</v>
      </c>
      <c r="H166" s="18">
        <f>F166*G166</f>
        <v>0</v>
      </c>
      <c r="I166" s="8">
        <v>0.23</v>
      </c>
      <c r="J166" s="18">
        <f t="shared" si="25"/>
        <v>0</v>
      </c>
      <c r="K166" s="26">
        <f t="shared" si="26"/>
        <v>0</v>
      </c>
    </row>
    <row r="167" spans="1:11" s="9" customFormat="1" ht="24" customHeight="1" thickBot="1">
      <c r="A167" s="83">
        <v>148</v>
      </c>
      <c r="B167" s="77" t="s">
        <v>274</v>
      </c>
      <c r="C167" s="79" t="s">
        <v>236</v>
      </c>
      <c r="D167" s="210" t="s">
        <v>84</v>
      </c>
      <c r="E167" s="13" t="s">
        <v>20</v>
      </c>
      <c r="F167" s="13">
        <v>1</v>
      </c>
      <c r="G167" s="64">
        <v>0</v>
      </c>
      <c r="H167" s="19">
        <f aca="true" t="shared" si="27" ref="H167:H172">G167*F167</f>
        <v>0</v>
      </c>
      <c r="I167" s="15">
        <v>0.23</v>
      </c>
      <c r="J167" s="18">
        <f t="shared" si="25"/>
        <v>0</v>
      </c>
      <c r="K167" s="26">
        <f t="shared" si="26"/>
        <v>0</v>
      </c>
    </row>
    <row r="168" spans="1:11" s="9" customFormat="1" ht="24" customHeight="1" thickBot="1">
      <c r="A168" s="83">
        <v>149</v>
      </c>
      <c r="B168" s="12" t="s">
        <v>297</v>
      </c>
      <c r="C168" s="7" t="s">
        <v>421</v>
      </c>
      <c r="D168" s="210" t="s">
        <v>84</v>
      </c>
      <c r="E168" s="13" t="s">
        <v>20</v>
      </c>
      <c r="F168" s="6">
        <v>1</v>
      </c>
      <c r="G168" s="64">
        <v>0</v>
      </c>
      <c r="H168" s="18">
        <f t="shared" si="27"/>
        <v>0</v>
      </c>
      <c r="I168" s="15">
        <v>0.23</v>
      </c>
      <c r="J168" s="18">
        <f t="shared" si="25"/>
        <v>0</v>
      </c>
      <c r="K168" s="26">
        <f t="shared" si="26"/>
        <v>0</v>
      </c>
    </row>
    <row r="169" spans="1:11" s="9" customFormat="1" ht="24" customHeight="1" thickBot="1">
      <c r="A169" s="83">
        <v>150</v>
      </c>
      <c r="B169" s="91" t="s">
        <v>288</v>
      </c>
      <c r="C169" s="7" t="s">
        <v>295</v>
      </c>
      <c r="D169" s="210" t="s">
        <v>84</v>
      </c>
      <c r="E169" s="13" t="s">
        <v>20</v>
      </c>
      <c r="F169" s="6">
        <v>1</v>
      </c>
      <c r="G169" s="64">
        <v>0</v>
      </c>
      <c r="H169" s="18">
        <f t="shared" si="27"/>
        <v>0</v>
      </c>
      <c r="I169" s="15">
        <v>0.23</v>
      </c>
      <c r="J169" s="18">
        <f t="shared" si="25"/>
        <v>0</v>
      </c>
      <c r="K169" s="26">
        <f t="shared" si="26"/>
        <v>0</v>
      </c>
    </row>
    <row r="170" spans="1:11" s="9" customFormat="1" ht="24" customHeight="1" thickBot="1">
      <c r="A170" s="83">
        <v>151</v>
      </c>
      <c r="B170" s="91" t="s">
        <v>290</v>
      </c>
      <c r="C170" s="7" t="s">
        <v>294</v>
      </c>
      <c r="D170" s="210" t="s">
        <v>84</v>
      </c>
      <c r="E170" s="13" t="s">
        <v>20</v>
      </c>
      <c r="F170" s="6">
        <v>1</v>
      </c>
      <c r="G170" s="64">
        <v>0</v>
      </c>
      <c r="H170" s="18">
        <f t="shared" si="27"/>
        <v>0</v>
      </c>
      <c r="I170" s="15">
        <v>0.23</v>
      </c>
      <c r="J170" s="18">
        <f t="shared" si="25"/>
        <v>0</v>
      </c>
      <c r="K170" s="26">
        <f t="shared" si="26"/>
        <v>0</v>
      </c>
    </row>
    <row r="171" spans="1:11" s="9" customFormat="1" ht="24" customHeight="1" thickBot="1">
      <c r="A171" s="83">
        <v>152</v>
      </c>
      <c r="B171" s="91" t="s">
        <v>289</v>
      </c>
      <c r="C171" s="7" t="s">
        <v>293</v>
      </c>
      <c r="D171" s="210" t="s">
        <v>84</v>
      </c>
      <c r="E171" s="13" t="s">
        <v>20</v>
      </c>
      <c r="F171" s="6">
        <v>1</v>
      </c>
      <c r="G171" s="64">
        <v>0</v>
      </c>
      <c r="H171" s="18">
        <f t="shared" si="27"/>
        <v>0</v>
      </c>
      <c r="I171" s="15">
        <v>0.23</v>
      </c>
      <c r="J171" s="18">
        <f t="shared" si="25"/>
        <v>0</v>
      </c>
      <c r="K171" s="26">
        <f t="shared" si="26"/>
        <v>0</v>
      </c>
    </row>
    <row r="172" spans="1:11" s="9" customFormat="1" ht="24" customHeight="1" thickBot="1">
      <c r="A172" s="83">
        <v>153</v>
      </c>
      <c r="B172" s="109" t="s">
        <v>291</v>
      </c>
      <c r="C172" s="79" t="s">
        <v>292</v>
      </c>
      <c r="D172" s="210" t="s">
        <v>84</v>
      </c>
      <c r="E172" s="13" t="s">
        <v>20</v>
      </c>
      <c r="F172" s="13">
        <v>3</v>
      </c>
      <c r="G172" s="64">
        <v>0</v>
      </c>
      <c r="H172" s="18">
        <f t="shared" si="27"/>
        <v>0</v>
      </c>
      <c r="I172" s="15">
        <v>0.23</v>
      </c>
      <c r="J172" s="18">
        <f t="shared" si="25"/>
        <v>0</v>
      </c>
      <c r="K172" s="26">
        <f t="shared" si="26"/>
        <v>0</v>
      </c>
    </row>
    <row r="173" spans="1:11" s="9" customFormat="1" ht="24" customHeight="1" thickBot="1">
      <c r="A173" s="83">
        <v>154</v>
      </c>
      <c r="B173" s="274" t="s">
        <v>396</v>
      </c>
      <c r="C173" s="275"/>
      <c r="D173" s="140"/>
      <c r="E173" s="112"/>
      <c r="F173" s="118">
        <f>SUM(F162:F172)</f>
        <v>14</v>
      </c>
      <c r="G173" s="110" t="s">
        <v>66</v>
      </c>
      <c r="H173" s="119">
        <f>SUM(H162:H172)</f>
        <v>0</v>
      </c>
      <c r="I173" s="111">
        <v>0.23</v>
      </c>
      <c r="J173" s="119">
        <f>SUM(J162:J172)</f>
        <v>0</v>
      </c>
      <c r="K173" s="110">
        <f t="shared" si="26"/>
        <v>0</v>
      </c>
    </row>
    <row r="174" spans="1:11" s="9" customFormat="1" ht="15" customHeight="1" thickBot="1">
      <c r="A174" s="276" t="s">
        <v>180</v>
      </c>
      <c r="B174" s="277"/>
      <c r="C174" s="277"/>
      <c r="D174" s="277"/>
      <c r="E174" s="277"/>
      <c r="F174" s="277"/>
      <c r="G174" s="277"/>
      <c r="H174" s="277"/>
      <c r="I174" s="277"/>
      <c r="J174" s="277"/>
      <c r="K174" s="278"/>
    </row>
    <row r="175" spans="1:11" s="10" customFormat="1" ht="24" customHeight="1">
      <c r="A175" s="76">
        <v>155</v>
      </c>
      <c r="B175" s="195" t="s">
        <v>360</v>
      </c>
      <c r="C175" s="136" t="s">
        <v>361</v>
      </c>
      <c r="D175" s="211" t="s">
        <v>84</v>
      </c>
      <c r="E175" s="68" t="s">
        <v>20</v>
      </c>
      <c r="F175" s="196">
        <v>1</v>
      </c>
      <c r="G175" s="64">
        <v>0</v>
      </c>
      <c r="H175" s="69">
        <f aca="true" t="shared" si="28" ref="H175:H190">F175*G175</f>
        <v>0</v>
      </c>
      <c r="I175" s="24">
        <v>0.23</v>
      </c>
      <c r="J175" s="69">
        <f aca="true" t="shared" si="29" ref="J175:J190">H175*I175</f>
        <v>0</v>
      </c>
      <c r="K175" s="71">
        <f>H175+J175</f>
        <v>0</v>
      </c>
    </row>
    <row r="176" spans="1:11" s="10" customFormat="1" ht="24" customHeight="1">
      <c r="A176" s="67">
        <v>156</v>
      </c>
      <c r="B176" s="12" t="s">
        <v>359</v>
      </c>
      <c r="C176" s="79" t="s">
        <v>358</v>
      </c>
      <c r="D176" s="210" t="s">
        <v>84</v>
      </c>
      <c r="E176" s="13" t="s">
        <v>20</v>
      </c>
      <c r="F176" s="108">
        <v>1</v>
      </c>
      <c r="G176" s="64">
        <v>0</v>
      </c>
      <c r="H176" s="19">
        <f t="shared" si="28"/>
        <v>0</v>
      </c>
      <c r="I176" s="8">
        <v>0.23</v>
      </c>
      <c r="J176" s="19">
        <f t="shared" si="29"/>
        <v>0</v>
      </c>
      <c r="K176" s="26">
        <f aca="true" t="shared" si="30" ref="K176:K190">H176+J176</f>
        <v>0</v>
      </c>
    </row>
    <row r="177" spans="1:11" s="10" customFormat="1" ht="24" customHeight="1">
      <c r="A177" s="67">
        <v>157</v>
      </c>
      <c r="B177" s="12" t="s">
        <v>356</v>
      </c>
      <c r="C177" s="79" t="s">
        <v>422</v>
      </c>
      <c r="D177" s="210" t="s">
        <v>84</v>
      </c>
      <c r="E177" s="13" t="s">
        <v>20</v>
      </c>
      <c r="F177" s="108">
        <v>3</v>
      </c>
      <c r="G177" s="64">
        <v>0</v>
      </c>
      <c r="H177" s="19">
        <f t="shared" si="28"/>
        <v>0</v>
      </c>
      <c r="I177" s="8">
        <v>0.23</v>
      </c>
      <c r="J177" s="19">
        <f t="shared" si="29"/>
        <v>0</v>
      </c>
      <c r="K177" s="26">
        <f t="shared" si="30"/>
        <v>0</v>
      </c>
    </row>
    <row r="178" spans="1:11" s="10" customFormat="1" ht="24" customHeight="1">
      <c r="A178" s="67">
        <v>158</v>
      </c>
      <c r="B178" s="12" t="s">
        <v>357</v>
      </c>
      <c r="C178" s="79" t="s">
        <v>423</v>
      </c>
      <c r="D178" s="210" t="s">
        <v>84</v>
      </c>
      <c r="E178" s="13" t="s">
        <v>20</v>
      </c>
      <c r="F178" s="108">
        <v>4</v>
      </c>
      <c r="G178" s="64">
        <v>0</v>
      </c>
      <c r="H178" s="19">
        <f t="shared" si="28"/>
        <v>0</v>
      </c>
      <c r="I178" s="8">
        <v>0.23</v>
      </c>
      <c r="J178" s="19">
        <f t="shared" si="29"/>
        <v>0</v>
      </c>
      <c r="K178" s="26">
        <f t="shared" si="30"/>
        <v>0</v>
      </c>
    </row>
    <row r="179" spans="1:11" s="10" customFormat="1" ht="24" customHeight="1">
      <c r="A179" s="67">
        <v>159</v>
      </c>
      <c r="B179" s="12" t="s">
        <v>338</v>
      </c>
      <c r="C179" s="79" t="s">
        <v>424</v>
      </c>
      <c r="D179" s="210" t="s">
        <v>84</v>
      </c>
      <c r="E179" s="13" t="s">
        <v>20</v>
      </c>
      <c r="F179" s="108">
        <v>1</v>
      </c>
      <c r="G179" s="64">
        <v>0</v>
      </c>
      <c r="H179" s="19">
        <f t="shared" si="28"/>
        <v>0</v>
      </c>
      <c r="I179" s="8">
        <v>0.23</v>
      </c>
      <c r="J179" s="19">
        <f t="shared" si="29"/>
        <v>0</v>
      </c>
      <c r="K179" s="26">
        <f t="shared" si="30"/>
        <v>0</v>
      </c>
    </row>
    <row r="180" spans="1:11" s="10" customFormat="1" ht="24" customHeight="1">
      <c r="A180" s="67">
        <v>160</v>
      </c>
      <c r="B180" s="12" t="s">
        <v>379</v>
      </c>
      <c r="C180" s="7" t="s">
        <v>337</v>
      </c>
      <c r="D180" s="210" t="s">
        <v>84</v>
      </c>
      <c r="E180" s="13" t="s">
        <v>20</v>
      </c>
      <c r="F180" s="13">
        <v>1</v>
      </c>
      <c r="G180" s="64">
        <v>0</v>
      </c>
      <c r="H180" s="19">
        <f t="shared" si="28"/>
        <v>0</v>
      </c>
      <c r="I180" s="8">
        <v>0.23</v>
      </c>
      <c r="J180" s="19">
        <f t="shared" si="29"/>
        <v>0</v>
      </c>
      <c r="K180" s="26">
        <f t="shared" si="30"/>
        <v>0</v>
      </c>
    </row>
    <row r="181" spans="1:11" s="10" customFormat="1" ht="24" customHeight="1">
      <c r="A181" s="67">
        <v>161</v>
      </c>
      <c r="B181" s="77" t="s">
        <v>380</v>
      </c>
      <c r="C181" s="79" t="s">
        <v>425</v>
      </c>
      <c r="D181" s="210" t="s">
        <v>84</v>
      </c>
      <c r="E181" s="13" t="s">
        <v>20</v>
      </c>
      <c r="F181" s="13">
        <v>1</v>
      </c>
      <c r="G181" s="64">
        <v>0</v>
      </c>
      <c r="H181" s="19">
        <f t="shared" si="28"/>
        <v>0</v>
      </c>
      <c r="I181" s="8">
        <v>0.23</v>
      </c>
      <c r="J181" s="19">
        <f t="shared" si="29"/>
        <v>0</v>
      </c>
      <c r="K181" s="26">
        <f t="shared" si="30"/>
        <v>0</v>
      </c>
    </row>
    <row r="182" spans="1:11" s="10" customFormat="1" ht="24" customHeight="1">
      <c r="A182" s="67">
        <v>162</v>
      </c>
      <c r="B182" s="77" t="s">
        <v>277</v>
      </c>
      <c r="C182" s="79" t="s">
        <v>169</v>
      </c>
      <c r="D182" s="210" t="s">
        <v>84</v>
      </c>
      <c r="E182" s="13" t="s">
        <v>20</v>
      </c>
      <c r="F182" s="13">
        <v>1</v>
      </c>
      <c r="G182" s="64">
        <v>0</v>
      </c>
      <c r="H182" s="19">
        <f t="shared" si="28"/>
        <v>0</v>
      </c>
      <c r="I182" s="8">
        <v>0.23</v>
      </c>
      <c r="J182" s="19">
        <f t="shared" si="29"/>
        <v>0</v>
      </c>
      <c r="K182" s="26">
        <f t="shared" si="30"/>
        <v>0</v>
      </c>
    </row>
    <row r="183" spans="1:11" s="16" customFormat="1" ht="24" customHeight="1">
      <c r="A183" s="67">
        <v>163</v>
      </c>
      <c r="B183" s="84" t="s">
        <v>381</v>
      </c>
      <c r="C183" s="79" t="s">
        <v>114</v>
      </c>
      <c r="D183" s="213" t="s">
        <v>84</v>
      </c>
      <c r="E183" s="13" t="s">
        <v>20</v>
      </c>
      <c r="F183" s="13">
        <v>1</v>
      </c>
      <c r="G183" s="64">
        <v>0</v>
      </c>
      <c r="H183" s="19">
        <f t="shared" si="28"/>
        <v>0</v>
      </c>
      <c r="I183" s="15">
        <v>0.23</v>
      </c>
      <c r="J183" s="19">
        <f t="shared" si="29"/>
        <v>0</v>
      </c>
      <c r="K183" s="26">
        <f t="shared" si="30"/>
        <v>0</v>
      </c>
    </row>
    <row r="184" spans="1:11" s="16" customFormat="1" ht="24" customHeight="1">
      <c r="A184" s="67">
        <v>164</v>
      </c>
      <c r="B184" s="192"/>
      <c r="C184" s="80" t="s">
        <v>244</v>
      </c>
      <c r="D184" s="210" t="s">
        <v>84</v>
      </c>
      <c r="E184" s="13" t="s">
        <v>20</v>
      </c>
      <c r="F184" s="13">
        <v>1</v>
      </c>
      <c r="G184" s="64">
        <v>0</v>
      </c>
      <c r="H184" s="19">
        <f t="shared" si="28"/>
        <v>0</v>
      </c>
      <c r="I184" s="194">
        <v>0.23</v>
      </c>
      <c r="J184" s="18">
        <f t="shared" si="29"/>
        <v>0</v>
      </c>
      <c r="K184" s="26">
        <f t="shared" si="30"/>
        <v>0</v>
      </c>
    </row>
    <row r="185" spans="1:11" s="16" customFormat="1" ht="24" customHeight="1">
      <c r="A185" s="67">
        <v>165</v>
      </c>
      <c r="B185" s="174"/>
      <c r="C185" s="80" t="s">
        <v>244</v>
      </c>
      <c r="D185" s="210" t="s">
        <v>84</v>
      </c>
      <c r="E185" s="13" t="s">
        <v>20</v>
      </c>
      <c r="F185" s="13">
        <v>1</v>
      </c>
      <c r="G185" s="64">
        <v>0</v>
      </c>
      <c r="H185" s="19">
        <f t="shared" si="28"/>
        <v>0</v>
      </c>
      <c r="I185" s="8">
        <v>0.23</v>
      </c>
      <c r="J185" s="42">
        <f t="shared" si="29"/>
        <v>0</v>
      </c>
      <c r="K185" s="26">
        <f t="shared" si="30"/>
        <v>0</v>
      </c>
    </row>
    <row r="186" spans="1:11" s="16" customFormat="1" ht="24" customHeight="1">
      <c r="A186" s="67">
        <v>166</v>
      </c>
      <c r="B186" s="192"/>
      <c r="C186" s="80" t="s">
        <v>244</v>
      </c>
      <c r="D186" s="210" t="s">
        <v>84</v>
      </c>
      <c r="E186" s="13" t="s">
        <v>20</v>
      </c>
      <c r="F186" s="13">
        <v>1</v>
      </c>
      <c r="G186" s="64">
        <v>0</v>
      </c>
      <c r="H186" s="19">
        <f t="shared" si="28"/>
        <v>0</v>
      </c>
      <c r="I186" s="8">
        <v>0.23</v>
      </c>
      <c r="J186" s="19">
        <f t="shared" si="29"/>
        <v>0</v>
      </c>
      <c r="K186" s="26">
        <f t="shared" si="30"/>
        <v>0</v>
      </c>
    </row>
    <row r="187" spans="1:11" s="16" customFormat="1" ht="24" customHeight="1">
      <c r="A187" s="67">
        <v>167</v>
      </c>
      <c r="B187" s="174"/>
      <c r="C187" s="7" t="s">
        <v>245</v>
      </c>
      <c r="D187" s="210" t="s">
        <v>84</v>
      </c>
      <c r="E187" s="13" t="s">
        <v>20</v>
      </c>
      <c r="F187" s="13">
        <v>1</v>
      </c>
      <c r="G187" s="64">
        <v>0</v>
      </c>
      <c r="H187" s="19">
        <f t="shared" si="28"/>
        <v>0</v>
      </c>
      <c r="I187" s="8">
        <v>0.23</v>
      </c>
      <c r="J187" s="19">
        <f t="shared" si="29"/>
        <v>0</v>
      </c>
      <c r="K187" s="26">
        <f t="shared" si="30"/>
        <v>0</v>
      </c>
    </row>
    <row r="188" spans="1:11" s="16" customFormat="1" ht="24" customHeight="1">
      <c r="A188" s="67">
        <v>168</v>
      </c>
      <c r="B188" s="192"/>
      <c r="C188" s="7" t="s">
        <v>245</v>
      </c>
      <c r="D188" s="210" t="s">
        <v>84</v>
      </c>
      <c r="E188" s="13" t="s">
        <v>20</v>
      </c>
      <c r="F188" s="13">
        <v>1</v>
      </c>
      <c r="G188" s="64">
        <v>0</v>
      </c>
      <c r="H188" s="19">
        <f t="shared" si="28"/>
        <v>0</v>
      </c>
      <c r="I188" s="8">
        <v>0.23</v>
      </c>
      <c r="J188" s="19">
        <f t="shared" si="29"/>
        <v>0</v>
      </c>
      <c r="K188" s="26">
        <f t="shared" si="30"/>
        <v>0</v>
      </c>
    </row>
    <row r="189" spans="1:11" s="16" customFormat="1" ht="24" customHeight="1">
      <c r="A189" s="67">
        <v>169</v>
      </c>
      <c r="B189" s="192"/>
      <c r="C189" s="7" t="s">
        <v>245</v>
      </c>
      <c r="D189" s="210" t="s">
        <v>84</v>
      </c>
      <c r="E189" s="13" t="s">
        <v>20</v>
      </c>
      <c r="F189" s="13">
        <v>1</v>
      </c>
      <c r="G189" s="64">
        <v>0</v>
      </c>
      <c r="H189" s="19">
        <f t="shared" si="28"/>
        <v>0</v>
      </c>
      <c r="I189" s="8">
        <v>0.23</v>
      </c>
      <c r="J189" s="19">
        <f t="shared" si="29"/>
        <v>0</v>
      </c>
      <c r="K189" s="26">
        <f t="shared" si="30"/>
        <v>0</v>
      </c>
    </row>
    <row r="190" spans="1:11" s="16" customFormat="1" ht="24" customHeight="1" thickBot="1">
      <c r="A190" s="78">
        <v>170</v>
      </c>
      <c r="B190" s="197"/>
      <c r="C190" s="169" t="s">
        <v>245</v>
      </c>
      <c r="D190" s="212" t="s">
        <v>84</v>
      </c>
      <c r="E190" s="28" t="s">
        <v>20</v>
      </c>
      <c r="F190" s="28">
        <v>1</v>
      </c>
      <c r="G190" s="64">
        <v>0</v>
      </c>
      <c r="H190" s="29">
        <f t="shared" si="28"/>
        <v>0</v>
      </c>
      <c r="I190" s="30">
        <v>0.23</v>
      </c>
      <c r="J190" s="29">
        <f t="shared" si="29"/>
        <v>0</v>
      </c>
      <c r="K190" s="56">
        <f t="shared" si="30"/>
        <v>0</v>
      </c>
    </row>
    <row r="191" spans="1:11" s="16" customFormat="1" ht="24" customHeight="1" thickBot="1">
      <c r="A191" s="160">
        <v>171</v>
      </c>
      <c r="B191" s="256" t="s">
        <v>395</v>
      </c>
      <c r="C191" s="275"/>
      <c r="D191" s="38"/>
      <c r="E191" s="38"/>
      <c r="F191" s="38">
        <f>SUM(F175:F190)</f>
        <v>21</v>
      </c>
      <c r="G191" s="39" t="s">
        <v>66</v>
      </c>
      <c r="H191" s="39">
        <f>SUM(H175:H190)</f>
        <v>0</v>
      </c>
      <c r="I191" s="40">
        <v>0.23</v>
      </c>
      <c r="J191" s="39">
        <f>SUM(J175:J190)</f>
        <v>0</v>
      </c>
      <c r="K191" s="41">
        <f>H191+J191</f>
        <v>0</v>
      </c>
    </row>
    <row r="192" spans="1:11" s="9" customFormat="1" ht="24" customHeight="1" thickBot="1">
      <c r="A192" s="160">
        <v>172</v>
      </c>
      <c r="B192" s="279" t="s">
        <v>403</v>
      </c>
      <c r="C192" s="280"/>
      <c r="D192" s="38"/>
      <c r="E192" s="38"/>
      <c r="F192" s="38" t="s">
        <v>66</v>
      </c>
      <c r="G192" s="38" t="s">
        <v>66</v>
      </c>
      <c r="H192" s="39">
        <f>H46+H66+H71+H93+H101+H120+H160+H173+H191</f>
        <v>0</v>
      </c>
      <c r="I192" s="43">
        <v>0.23</v>
      </c>
      <c r="J192" s="203">
        <f>J46+J66+J71+J93+J101+J120+J160+J173+J191</f>
        <v>0</v>
      </c>
      <c r="K192" s="110">
        <f>K46+K66+K71+K93+K101+K120+K160+K173+K191</f>
        <v>0</v>
      </c>
    </row>
    <row r="193" spans="1:11" s="9" customFormat="1" ht="24" customHeight="1" thickBot="1">
      <c r="A193" s="160">
        <v>173</v>
      </c>
      <c r="B193" s="281" t="s">
        <v>267</v>
      </c>
      <c r="C193" s="282"/>
      <c r="D193" s="155"/>
      <c r="E193" s="156"/>
      <c r="F193" s="44" t="s">
        <v>66</v>
      </c>
      <c r="G193" s="45" t="s">
        <v>66</v>
      </c>
      <c r="H193" s="46">
        <f>(H46+H66+H71+H93+H101+H120+H160+H173+H191)*6</f>
        <v>0</v>
      </c>
      <c r="I193" s="47">
        <v>0.23</v>
      </c>
      <c r="J193" s="45">
        <f>H193*I193</f>
        <v>0</v>
      </c>
      <c r="K193" s="184">
        <f>(K46+K66+K71+K93+K101+K120+K160+K173+K191)*6</f>
        <v>0</v>
      </c>
    </row>
    <row r="194" spans="1:11" s="10" customFormat="1" ht="24.75" customHeight="1" thickBot="1">
      <c r="A194" s="263" t="s">
        <v>79</v>
      </c>
      <c r="B194" s="264"/>
      <c r="C194" s="264"/>
      <c r="D194" s="264"/>
      <c r="E194" s="264"/>
      <c r="F194" s="264"/>
      <c r="G194" s="264"/>
      <c r="H194" s="264"/>
      <c r="I194" s="264"/>
      <c r="J194" s="264"/>
      <c r="K194" s="265"/>
    </row>
    <row r="195" spans="1:11" ht="15" customHeight="1" thickBot="1">
      <c r="A195" s="266" t="s">
        <v>155</v>
      </c>
      <c r="B195" s="267"/>
      <c r="C195" s="267"/>
      <c r="D195" s="267"/>
      <c r="E195" s="267"/>
      <c r="F195" s="267"/>
      <c r="G195" s="267"/>
      <c r="H195" s="267"/>
      <c r="I195" s="267"/>
      <c r="J195" s="267"/>
      <c r="K195" s="268"/>
    </row>
    <row r="196" spans="1:11" ht="15.75" customHeight="1">
      <c r="A196" s="149">
        <v>174</v>
      </c>
      <c r="B196" s="269" t="s">
        <v>69</v>
      </c>
      <c r="C196" s="270"/>
      <c r="D196" s="209" t="s">
        <v>84</v>
      </c>
      <c r="E196" s="141" t="s">
        <v>68</v>
      </c>
      <c r="F196" s="141">
        <v>16</v>
      </c>
      <c r="G196" s="142">
        <v>0</v>
      </c>
      <c r="H196" s="142">
        <f>F196*G196</f>
        <v>0</v>
      </c>
      <c r="I196" s="150">
        <v>0.23</v>
      </c>
      <c r="J196" s="142">
        <f aca="true" t="shared" si="31" ref="J196:J217">H196*I196</f>
        <v>0</v>
      </c>
      <c r="K196" s="151">
        <f aca="true" t="shared" si="32" ref="K196:K218">H196+J196</f>
        <v>0</v>
      </c>
    </row>
    <row r="197" spans="1:11" ht="18.75" customHeight="1">
      <c r="A197" s="149">
        <v>175</v>
      </c>
      <c r="B197" s="269" t="s">
        <v>70</v>
      </c>
      <c r="C197" s="270"/>
      <c r="D197" s="210" t="s">
        <v>84</v>
      </c>
      <c r="E197" s="146" t="s">
        <v>68</v>
      </c>
      <c r="F197" s="146">
        <v>16</v>
      </c>
      <c r="G197" s="143">
        <v>0</v>
      </c>
      <c r="H197" s="143">
        <f>F197*G197</f>
        <v>0</v>
      </c>
      <c r="I197" s="144">
        <v>0.23</v>
      </c>
      <c r="J197" s="143">
        <f t="shared" si="31"/>
        <v>0</v>
      </c>
      <c r="K197" s="145">
        <f t="shared" si="32"/>
        <v>0</v>
      </c>
    </row>
    <row r="198" spans="1:11" ht="19.5" customHeight="1">
      <c r="A198" s="149">
        <v>176</v>
      </c>
      <c r="B198" s="252" t="s">
        <v>71</v>
      </c>
      <c r="C198" s="253"/>
      <c r="D198" s="210" t="s">
        <v>84</v>
      </c>
      <c r="E198" s="146" t="s">
        <v>68</v>
      </c>
      <c r="F198" s="146">
        <v>20</v>
      </c>
      <c r="G198" s="143">
        <v>0</v>
      </c>
      <c r="H198" s="143">
        <f aca="true" t="shared" si="33" ref="H198:H217">F198*G198</f>
        <v>0</v>
      </c>
      <c r="I198" s="144">
        <v>0.23</v>
      </c>
      <c r="J198" s="143">
        <f t="shared" si="31"/>
        <v>0</v>
      </c>
      <c r="K198" s="145">
        <f t="shared" si="32"/>
        <v>0</v>
      </c>
    </row>
    <row r="199" spans="1:11" ht="19.5" customHeight="1">
      <c r="A199" s="149">
        <v>177</v>
      </c>
      <c r="B199" s="252" t="s">
        <v>72</v>
      </c>
      <c r="C199" s="253"/>
      <c r="D199" s="210" t="s">
        <v>84</v>
      </c>
      <c r="E199" s="146" t="s">
        <v>68</v>
      </c>
      <c r="F199" s="146">
        <v>20</v>
      </c>
      <c r="G199" s="143">
        <v>0</v>
      </c>
      <c r="H199" s="143">
        <f t="shared" si="33"/>
        <v>0</v>
      </c>
      <c r="I199" s="144">
        <v>0.23</v>
      </c>
      <c r="J199" s="143">
        <f t="shared" si="31"/>
        <v>0</v>
      </c>
      <c r="K199" s="145">
        <f t="shared" si="32"/>
        <v>0</v>
      </c>
    </row>
    <row r="200" spans="1:11" ht="19.5" customHeight="1">
      <c r="A200" s="149">
        <v>178</v>
      </c>
      <c r="B200" s="252" t="s">
        <v>73</v>
      </c>
      <c r="C200" s="253"/>
      <c r="D200" s="210" t="s">
        <v>84</v>
      </c>
      <c r="E200" s="146" t="s">
        <v>68</v>
      </c>
      <c r="F200" s="146">
        <v>20</v>
      </c>
      <c r="G200" s="143">
        <v>0</v>
      </c>
      <c r="H200" s="143">
        <f t="shared" si="33"/>
        <v>0</v>
      </c>
      <c r="I200" s="144">
        <v>0.23</v>
      </c>
      <c r="J200" s="143">
        <f t="shared" si="31"/>
        <v>0</v>
      </c>
      <c r="K200" s="145">
        <f t="shared" si="32"/>
        <v>0</v>
      </c>
    </row>
    <row r="201" spans="1:11" ht="19.5" customHeight="1">
      <c r="A201" s="149">
        <v>179</v>
      </c>
      <c r="B201" s="252" t="s">
        <v>74</v>
      </c>
      <c r="C201" s="253"/>
      <c r="D201" s="210" t="s">
        <v>84</v>
      </c>
      <c r="E201" s="146" t="s">
        <v>68</v>
      </c>
      <c r="F201" s="146">
        <v>20</v>
      </c>
      <c r="G201" s="143">
        <v>0</v>
      </c>
      <c r="H201" s="143">
        <f t="shared" si="33"/>
        <v>0</v>
      </c>
      <c r="I201" s="144">
        <v>0.23</v>
      </c>
      <c r="J201" s="143">
        <f t="shared" si="31"/>
        <v>0</v>
      </c>
      <c r="K201" s="145">
        <f t="shared" si="32"/>
        <v>0</v>
      </c>
    </row>
    <row r="202" spans="1:11" ht="19.5" customHeight="1">
      <c r="A202" s="149">
        <v>180</v>
      </c>
      <c r="B202" s="252" t="s">
        <v>75</v>
      </c>
      <c r="C202" s="253"/>
      <c r="D202" s="210" t="s">
        <v>84</v>
      </c>
      <c r="E202" s="146" t="s">
        <v>68</v>
      </c>
      <c r="F202" s="146">
        <v>20</v>
      </c>
      <c r="G202" s="143">
        <v>0</v>
      </c>
      <c r="H202" s="143">
        <f t="shared" si="33"/>
        <v>0</v>
      </c>
      <c r="I202" s="144">
        <v>0.23</v>
      </c>
      <c r="J202" s="143">
        <f t="shared" si="31"/>
        <v>0</v>
      </c>
      <c r="K202" s="145">
        <f t="shared" si="32"/>
        <v>0</v>
      </c>
    </row>
    <row r="203" spans="1:11" ht="19.5" customHeight="1">
      <c r="A203" s="149">
        <v>181</v>
      </c>
      <c r="B203" s="254" t="s">
        <v>67</v>
      </c>
      <c r="C203" s="255"/>
      <c r="D203" s="213" t="s">
        <v>84</v>
      </c>
      <c r="E203" s="147" t="s">
        <v>68</v>
      </c>
      <c r="F203" s="147">
        <v>20</v>
      </c>
      <c r="G203" s="148">
        <v>0</v>
      </c>
      <c r="H203" s="143">
        <f t="shared" si="33"/>
        <v>0</v>
      </c>
      <c r="I203" s="144">
        <v>0.23</v>
      </c>
      <c r="J203" s="143">
        <f t="shared" si="31"/>
        <v>0</v>
      </c>
      <c r="K203" s="145">
        <f t="shared" si="32"/>
        <v>0</v>
      </c>
    </row>
    <row r="204" spans="1:11" ht="19.5" customHeight="1">
      <c r="A204" s="149">
        <v>182</v>
      </c>
      <c r="B204" s="252" t="s">
        <v>76</v>
      </c>
      <c r="C204" s="253"/>
      <c r="D204" s="210" t="s">
        <v>84</v>
      </c>
      <c r="E204" s="146" t="s">
        <v>68</v>
      </c>
      <c r="F204" s="147">
        <v>16</v>
      </c>
      <c r="G204" s="143">
        <v>0</v>
      </c>
      <c r="H204" s="143">
        <f t="shared" si="33"/>
        <v>0</v>
      </c>
      <c r="I204" s="144">
        <v>0.23</v>
      </c>
      <c r="J204" s="143">
        <f t="shared" si="31"/>
        <v>0</v>
      </c>
      <c r="K204" s="145">
        <f t="shared" si="32"/>
        <v>0</v>
      </c>
    </row>
    <row r="205" spans="1:11" ht="19.5" customHeight="1">
      <c r="A205" s="149">
        <v>183</v>
      </c>
      <c r="B205" s="252" t="s">
        <v>77</v>
      </c>
      <c r="C205" s="253"/>
      <c r="D205" s="210" t="s">
        <v>84</v>
      </c>
      <c r="E205" s="146" t="s">
        <v>68</v>
      </c>
      <c r="F205" s="147">
        <v>16</v>
      </c>
      <c r="G205" s="143">
        <v>0</v>
      </c>
      <c r="H205" s="143">
        <f t="shared" si="33"/>
        <v>0</v>
      </c>
      <c r="I205" s="144">
        <v>0.23</v>
      </c>
      <c r="J205" s="143">
        <f t="shared" si="31"/>
        <v>0</v>
      </c>
      <c r="K205" s="145">
        <f t="shared" si="32"/>
        <v>0</v>
      </c>
    </row>
    <row r="206" spans="1:11" ht="19.5" customHeight="1" thickBot="1">
      <c r="A206" s="175">
        <v>184</v>
      </c>
      <c r="B206" s="254" t="s">
        <v>242</v>
      </c>
      <c r="C206" s="255"/>
      <c r="D206" s="213" t="s">
        <v>84</v>
      </c>
      <c r="E206" s="147" t="s">
        <v>243</v>
      </c>
      <c r="F206" s="147">
        <v>16</v>
      </c>
      <c r="G206" s="148">
        <v>0</v>
      </c>
      <c r="H206" s="148">
        <f>F206*G206</f>
        <v>0</v>
      </c>
      <c r="I206" s="152">
        <v>0.23</v>
      </c>
      <c r="J206" s="148">
        <f>H206*I206</f>
        <v>0</v>
      </c>
      <c r="K206" s="153">
        <f>H206+J206</f>
        <v>0</v>
      </c>
    </row>
    <row r="207" spans="1:11" ht="24" customHeight="1" thickBot="1">
      <c r="A207" s="176">
        <v>185</v>
      </c>
      <c r="B207" s="256" t="s">
        <v>404</v>
      </c>
      <c r="C207" s="257"/>
      <c r="D207" s="140"/>
      <c r="E207" s="112"/>
      <c r="F207" s="118" t="s">
        <v>66</v>
      </c>
      <c r="G207" s="110" t="s">
        <v>66</v>
      </c>
      <c r="H207" s="119">
        <f>SUM(H196:H206)</f>
        <v>0</v>
      </c>
      <c r="I207" s="111">
        <v>0.23</v>
      </c>
      <c r="J207" s="119">
        <f>SUM(J196:J206)</f>
        <v>0</v>
      </c>
      <c r="K207" s="110">
        <f>H207+J207</f>
        <v>0</v>
      </c>
    </row>
    <row r="208" spans="1:12" s="17" customFormat="1" ht="15" customHeight="1" thickBot="1">
      <c r="A208" s="258" t="s">
        <v>154</v>
      </c>
      <c r="B208" s="259"/>
      <c r="C208" s="259"/>
      <c r="D208" s="259"/>
      <c r="E208" s="259"/>
      <c r="F208" s="259"/>
      <c r="G208" s="259"/>
      <c r="H208" s="259"/>
      <c r="I208" s="259"/>
      <c r="J208" s="259"/>
      <c r="K208" s="260"/>
      <c r="L208"/>
    </row>
    <row r="209" spans="1:11" ht="24" customHeight="1">
      <c r="A209" s="193">
        <v>186</v>
      </c>
      <c r="B209" s="261" t="s">
        <v>69</v>
      </c>
      <c r="C209" s="262"/>
      <c r="D209" s="211" t="s">
        <v>84</v>
      </c>
      <c r="E209" s="177" t="s">
        <v>68</v>
      </c>
      <c r="F209" s="177">
        <v>16</v>
      </c>
      <c r="G209" s="178">
        <v>0</v>
      </c>
      <c r="H209" s="178">
        <f>F209*G209</f>
        <v>0</v>
      </c>
      <c r="I209" s="179">
        <v>0.23</v>
      </c>
      <c r="J209" s="178">
        <f>H209*I209</f>
        <v>0</v>
      </c>
      <c r="K209" s="180">
        <f>H209+J209</f>
        <v>0</v>
      </c>
    </row>
    <row r="210" spans="1:11" ht="24" customHeight="1">
      <c r="A210" s="146">
        <v>187</v>
      </c>
      <c r="B210" s="252" t="s">
        <v>70</v>
      </c>
      <c r="C210" s="253"/>
      <c r="D210" s="210" t="s">
        <v>84</v>
      </c>
      <c r="E210" s="146" t="s">
        <v>68</v>
      </c>
      <c r="F210" s="146">
        <v>16</v>
      </c>
      <c r="G210" s="143">
        <v>0</v>
      </c>
      <c r="H210" s="143">
        <f t="shared" si="33"/>
        <v>0</v>
      </c>
      <c r="I210" s="144">
        <v>0.23</v>
      </c>
      <c r="J210" s="143">
        <f t="shared" si="31"/>
        <v>0</v>
      </c>
      <c r="K210" s="145">
        <f t="shared" si="32"/>
        <v>0</v>
      </c>
    </row>
    <row r="211" spans="1:11" ht="24" customHeight="1">
      <c r="A211" s="175">
        <v>188</v>
      </c>
      <c r="B211" s="252" t="s">
        <v>71</v>
      </c>
      <c r="C211" s="253"/>
      <c r="D211" s="210" t="s">
        <v>84</v>
      </c>
      <c r="E211" s="146" t="s">
        <v>68</v>
      </c>
      <c r="F211" s="146">
        <v>20</v>
      </c>
      <c r="G211" s="143">
        <v>0</v>
      </c>
      <c r="H211" s="143">
        <f t="shared" si="33"/>
        <v>0</v>
      </c>
      <c r="I211" s="144">
        <v>0.23</v>
      </c>
      <c r="J211" s="143">
        <f t="shared" si="31"/>
        <v>0</v>
      </c>
      <c r="K211" s="145">
        <f t="shared" si="32"/>
        <v>0</v>
      </c>
    </row>
    <row r="212" spans="1:11" ht="24" customHeight="1">
      <c r="A212" s="146">
        <v>189</v>
      </c>
      <c r="B212" s="252" t="s">
        <v>72</v>
      </c>
      <c r="C212" s="253"/>
      <c r="D212" s="210" t="s">
        <v>84</v>
      </c>
      <c r="E212" s="146" t="s">
        <v>68</v>
      </c>
      <c r="F212" s="146">
        <v>20</v>
      </c>
      <c r="G212" s="143">
        <v>0</v>
      </c>
      <c r="H212" s="143">
        <f>F212*G212</f>
        <v>0</v>
      </c>
      <c r="I212" s="144">
        <v>0.23</v>
      </c>
      <c r="J212" s="143">
        <f>H212*I212</f>
        <v>0</v>
      </c>
      <c r="K212" s="145">
        <f>H212+J212</f>
        <v>0</v>
      </c>
    </row>
    <row r="213" spans="1:11" ht="24" customHeight="1">
      <c r="A213" s="175">
        <v>190</v>
      </c>
      <c r="B213" s="252" t="s">
        <v>73</v>
      </c>
      <c r="C213" s="253"/>
      <c r="D213" s="210" t="s">
        <v>84</v>
      </c>
      <c r="E213" s="146" t="s">
        <v>68</v>
      </c>
      <c r="F213" s="146">
        <v>20</v>
      </c>
      <c r="G213" s="143">
        <v>0</v>
      </c>
      <c r="H213" s="143">
        <f>F213*G213</f>
        <v>0</v>
      </c>
      <c r="I213" s="144">
        <v>0.23</v>
      </c>
      <c r="J213" s="143">
        <f>H213*I213</f>
        <v>0</v>
      </c>
      <c r="K213" s="145">
        <f>H213+J213</f>
        <v>0</v>
      </c>
    </row>
    <row r="214" spans="1:11" ht="24" customHeight="1">
      <c r="A214" s="146">
        <v>191</v>
      </c>
      <c r="B214" s="241" t="s">
        <v>74</v>
      </c>
      <c r="C214" s="242"/>
      <c r="D214" s="210" t="s">
        <v>84</v>
      </c>
      <c r="E214" s="146" t="s">
        <v>68</v>
      </c>
      <c r="F214" s="146">
        <v>20</v>
      </c>
      <c r="G214" s="143">
        <v>0</v>
      </c>
      <c r="H214" s="143">
        <f>F214*G214</f>
        <v>0</v>
      </c>
      <c r="I214" s="144">
        <v>0.23</v>
      </c>
      <c r="J214" s="143">
        <f>H214*I214</f>
        <v>0</v>
      </c>
      <c r="K214" s="145">
        <f>H214+J214</f>
        <v>0</v>
      </c>
    </row>
    <row r="215" spans="1:11" ht="24" customHeight="1">
      <c r="A215" s="175">
        <v>192</v>
      </c>
      <c r="B215" s="241" t="s">
        <v>75</v>
      </c>
      <c r="C215" s="242"/>
      <c r="D215" s="210" t="s">
        <v>84</v>
      </c>
      <c r="E215" s="146" t="s">
        <v>68</v>
      </c>
      <c r="F215" s="146">
        <v>20</v>
      </c>
      <c r="G215" s="143">
        <v>0</v>
      </c>
      <c r="H215" s="143">
        <f>F215*G215</f>
        <v>0</v>
      </c>
      <c r="I215" s="144">
        <v>0.23</v>
      </c>
      <c r="J215" s="143">
        <f>H215*I215</f>
        <v>0</v>
      </c>
      <c r="K215" s="145">
        <f>H215+J215</f>
        <v>0</v>
      </c>
    </row>
    <row r="216" spans="1:11" ht="24" customHeight="1">
      <c r="A216" s="146">
        <v>193</v>
      </c>
      <c r="B216" s="241" t="s">
        <v>67</v>
      </c>
      <c r="C216" s="242"/>
      <c r="D216" s="213" t="s">
        <v>84</v>
      </c>
      <c r="E216" s="147" t="s">
        <v>68</v>
      </c>
      <c r="F216" s="147">
        <v>20</v>
      </c>
      <c r="G216" s="148">
        <v>0</v>
      </c>
      <c r="H216" s="143">
        <f>F216*G216</f>
        <v>0</v>
      </c>
      <c r="I216" s="144">
        <v>0.23</v>
      </c>
      <c r="J216" s="143">
        <f>H216*I216</f>
        <v>0</v>
      </c>
      <c r="K216" s="145">
        <f>H216+J216</f>
        <v>0</v>
      </c>
    </row>
    <row r="217" spans="1:11" ht="24" customHeight="1">
      <c r="A217" s="175">
        <v>194</v>
      </c>
      <c r="B217" s="241" t="s">
        <v>76</v>
      </c>
      <c r="C217" s="242"/>
      <c r="D217" s="210" t="s">
        <v>84</v>
      </c>
      <c r="E217" s="146" t="s">
        <v>68</v>
      </c>
      <c r="F217" s="147">
        <v>16</v>
      </c>
      <c r="G217" s="143">
        <v>0</v>
      </c>
      <c r="H217" s="143">
        <f t="shared" si="33"/>
        <v>0</v>
      </c>
      <c r="I217" s="144">
        <v>0.23</v>
      </c>
      <c r="J217" s="143">
        <f t="shared" si="31"/>
        <v>0</v>
      </c>
      <c r="K217" s="145">
        <f t="shared" si="32"/>
        <v>0</v>
      </c>
    </row>
    <row r="218" spans="1:11" ht="24" customHeight="1">
      <c r="A218" s="146">
        <v>195</v>
      </c>
      <c r="B218" s="241" t="s">
        <v>77</v>
      </c>
      <c r="C218" s="242"/>
      <c r="D218" s="210" t="s">
        <v>84</v>
      </c>
      <c r="E218" s="146" t="s">
        <v>68</v>
      </c>
      <c r="F218" s="147">
        <v>16</v>
      </c>
      <c r="G218" s="143">
        <v>0</v>
      </c>
      <c r="H218" s="143">
        <f>G218*F218</f>
        <v>0</v>
      </c>
      <c r="I218" s="144">
        <v>0.23</v>
      </c>
      <c r="J218" s="143">
        <f>H218*I218</f>
        <v>0</v>
      </c>
      <c r="K218" s="145">
        <f t="shared" si="32"/>
        <v>0</v>
      </c>
    </row>
    <row r="219" spans="1:11" ht="24" customHeight="1" thickBot="1">
      <c r="A219" s="149">
        <v>196</v>
      </c>
      <c r="B219" s="243" t="s">
        <v>242</v>
      </c>
      <c r="C219" s="244"/>
      <c r="D219" s="213" t="s">
        <v>84</v>
      </c>
      <c r="E219" s="147" t="s">
        <v>243</v>
      </c>
      <c r="F219" s="147">
        <v>16</v>
      </c>
      <c r="G219" s="148">
        <v>0</v>
      </c>
      <c r="H219" s="143">
        <f>G219*F219</f>
        <v>0</v>
      </c>
      <c r="I219" s="144">
        <v>0.23</v>
      </c>
      <c r="J219" s="143">
        <f>H219*I219</f>
        <v>0</v>
      </c>
      <c r="K219" s="145">
        <f>H219+J219</f>
        <v>0</v>
      </c>
    </row>
    <row r="220" spans="1:11" ht="24" customHeight="1" thickBot="1">
      <c r="A220" s="176">
        <v>197</v>
      </c>
      <c r="B220" s="245" t="s">
        <v>407</v>
      </c>
      <c r="C220" s="245"/>
      <c r="D220" s="112"/>
      <c r="E220" s="112"/>
      <c r="F220" s="112" t="s">
        <v>66</v>
      </c>
      <c r="G220" s="119" t="s">
        <v>66</v>
      </c>
      <c r="H220" s="110">
        <f>SUM(H209:H219)</f>
        <v>0</v>
      </c>
      <c r="I220" s="138">
        <v>0.23</v>
      </c>
      <c r="J220" s="110">
        <f>SUM(J209:J219)</f>
        <v>0</v>
      </c>
      <c r="K220" s="139">
        <f>H220+J220</f>
        <v>0</v>
      </c>
    </row>
    <row r="221" spans="1:11" ht="24" customHeight="1" thickBot="1">
      <c r="A221" s="176">
        <v>198</v>
      </c>
      <c r="B221" s="246" t="s">
        <v>428</v>
      </c>
      <c r="C221" s="247"/>
      <c r="D221" s="112"/>
      <c r="E221" s="226" t="s">
        <v>68</v>
      </c>
      <c r="F221" s="112">
        <v>4</v>
      </c>
      <c r="G221" s="227">
        <v>0</v>
      </c>
      <c r="H221" s="110">
        <f>G221*F221</f>
        <v>0</v>
      </c>
      <c r="I221" s="228">
        <v>0.23</v>
      </c>
      <c r="J221" s="110">
        <f>H221*I221</f>
        <v>0</v>
      </c>
      <c r="K221" s="229">
        <f>H221+J221</f>
        <v>0</v>
      </c>
    </row>
    <row r="222" spans="1:11" ht="24" customHeight="1" thickBot="1">
      <c r="A222" s="176">
        <v>199</v>
      </c>
      <c r="B222" s="248" t="s">
        <v>405</v>
      </c>
      <c r="C222" s="249"/>
      <c r="D222" s="217" t="s">
        <v>84</v>
      </c>
      <c r="E222" s="182"/>
      <c r="F222" s="181" t="s">
        <v>66</v>
      </c>
      <c r="G222" s="185" t="s">
        <v>66</v>
      </c>
      <c r="H222" s="184">
        <f>SUM(H207,H220)</f>
        <v>0</v>
      </c>
      <c r="I222" s="205">
        <v>0.23</v>
      </c>
      <c r="J222" s="184">
        <f>SUM(J207,J220)</f>
        <v>0</v>
      </c>
      <c r="K222" s="186">
        <f>H222+J222+K221</f>
        <v>0</v>
      </c>
    </row>
    <row r="223" spans="1:11" ht="24" customHeight="1" thickBot="1">
      <c r="A223" s="176">
        <v>200</v>
      </c>
      <c r="B223" s="250" t="s">
        <v>406</v>
      </c>
      <c r="C223" s="251"/>
      <c r="D223" s="217" t="s">
        <v>84</v>
      </c>
      <c r="E223" s="183"/>
      <c r="F223" s="184" t="s">
        <v>66</v>
      </c>
      <c r="G223" s="101" t="s">
        <v>66</v>
      </c>
      <c r="H223" s="184">
        <f>H193</f>
        <v>0</v>
      </c>
      <c r="I223" s="206">
        <v>0.23</v>
      </c>
      <c r="J223" s="101">
        <f>H223*I223</f>
        <v>0</v>
      </c>
      <c r="K223" s="184">
        <f>K193</f>
        <v>0</v>
      </c>
    </row>
    <row r="224" spans="1:11" ht="27" customHeight="1" thickBot="1">
      <c r="A224" s="176">
        <v>201</v>
      </c>
      <c r="B224" s="233" t="s">
        <v>429</v>
      </c>
      <c r="C224" s="234"/>
      <c r="D224" s="222" t="s">
        <v>84</v>
      </c>
      <c r="E224" s="190"/>
      <c r="F224" s="189" t="s">
        <v>66</v>
      </c>
      <c r="G224" s="187" t="s">
        <v>66</v>
      </c>
      <c r="H224" s="188">
        <f>H222+H223+H221</f>
        <v>0</v>
      </c>
      <c r="I224" s="206">
        <v>0.23</v>
      </c>
      <c r="J224" s="191">
        <f>J222+J223+J221</f>
        <v>0</v>
      </c>
      <c r="K224" s="188">
        <f>K222+K223+K221</f>
        <v>0</v>
      </c>
    </row>
    <row r="225" spans="1:17" ht="51" customHeight="1">
      <c r="A225" s="235"/>
      <c r="B225" s="236"/>
      <c r="C225" s="236"/>
      <c r="D225" s="237"/>
      <c r="E225" s="237"/>
      <c r="F225" s="237"/>
      <c r="G225" s="237"/>
      <c r="H225" s="237"/>
      <c r="I225" s="238"/>
      <c r="J225" s="238"/>
      <c r="K225" s="238"/>
      <c r="L225" s="1"/>
      <c r="M225" s="1"/>
      <c r="N225" s="1"/>
      <c r="O225" s="1"/>
      <c r="P225" s="1"/>
      <c r="Q225" s="1"/>
    </row>
    <row r="226" spans="1:17" ht="27" customHeight="1">
      <c r="A226" s="104"/>
      <c r="B226" s="223"/>
      <c r="C226" s="223"/>
      <c r="D226" s="223"/>
      <c r="E226" s="223"/>
      <c r="F226" s="223"/>
      <c r="G226" s="223"/>
      <c r="H226" s="239"/>
      <c r="I226" s="239"/>
      <c r="J226" s="239"/>
      <c r="K226" s="223"/>
      <c r="L226" s="223"/>
      <c r="M226" s="1"/>
      <c r="N226" s="1"/>
      <c r="O226" s="1"/>
      <c r="P226" s="1"/>
      <c r="Q226" s="1"/>
    </row>
    <row r="227" spans="1:17" ht="31.5" customHeight="1">
      <c r="A227" s="104"/>
      <c r="H227" s="240"/>
      <c r="I227" s="240"/>
      <c r="J227" s="240"/>
      <c r="M227" s="1"/>
      <c r="N227" s="1"/>
      <c r="O227" s="1"/>
      <c r="P227" s="1"/>
      <c r="Q227" s="1"/>
    </row>
    <row r="228" spans="1:17" ht="15.75" customHeight="1">
      <c r="A228" s="1"/>
      <c r="B228" s="58"/>
      <c r="C228" s="57"/>
      <c r="D228" s="230"/>
      <c r="E228" s="231"/>
      <c r="F228" s="232"/>
      <c r="G228" s="232"/>
      <c r="H228" s="232"/>
      <c r="I228" s="232"/>
      <c r="J228" s="232"/>
      <c r="K228" s="1"/>
      <c r="L228" s="2"/>
      <c r="M228" s="1"/>
      <c r="N228" s="1"/>
      <c r="O228" s="1"/>
      <c r="P228" s="1"/>
      <c r="Q228" s="1"/>
    </row>
    <row r="229" spans="1:17" ht="14.25" customHeight="1">
      <c r="A229" s="93"/>
      <c r="B229" s="133"/>
      <c r="C229" s="1"/>
      <c r="D229" s="94"/>
      <c r="E229" s="94"/>
      <c r="F229" s="95"/>
      <c r="G229" s="95"/>
      <c r="H229" s="102"/>
      <c r="I229" s="103"/>
      <c r="J229" s="102"/>
      <c r="K229" s="102"/>
      <c r="L229" s="1"/>
      <c r="M229" s="1"/>
      <c r="N229" s="1"/>
      <c r="O229" s="1"/>
      <c r="P229" s="1"/>
      <c r="Q229" s="1"/>
    </row>
    <row r="230" spans="1:17" ht="14.25">
      <c r="A230" s="93"/>
      <c r="B230" s="133"/>
      <c r="C230" s="1"/>
      <c r="D230" s="94"/>
      <c r="E230" s="94"/>
      <c r="F230" s="95"/>
      <c r="G230" s="95"/>
      <c r="H230" s="96"/>
      <c r="I230" s="97"/>
      <c r="J230" s="96"/>
      <c r="K230" s="96"/>
      <c r="L230" s="1"/>
      <c r="M230" s="1"/>
      <c r="N230" s="1"/>
      <c r="O230" s="1"/>
      <c r="P230" s="1"/>
      <c r="Q230" s="1"/>
    </row>
    <row r="231" spans="1:11" ht="15.75">
      <c r="A231" s="58"/>
      <c r="B231" s="57"/>
      <c r="C231" s="230"/>
      <c r="D231" s="231"/>
      <c r="E231" s="62" t="s">
        <v>80</v>
      </c>
      <c r="F231" s="225"/>
      <c r="G231" s="225"/>
      <c r="H231" s="224"/>
      <c r="J231" s="1"/>
      <c r="K231" s="2"/>
    </row>
    <row r="232" spans="1:11" ht="14.25">
      <c r="A232" s="58"/>
      <c r="B232" s="57"/>
      <c r="C232" s="86"/>
      <c r="D232" s="225"/>
      <c r="E232" s="59"/>
      <c r="F232" s="59"/>
      <c r="G232" s="59"/>
      <c r="H232" s="61"/>
      <c r="I232" s="59"/>
      <c r="J232" s="1"/>
      <c r="K232" s="2"/>
    </row>
  </sheetData>
  <sheetProtection/>
  <mergeCells count="63">
    <mergeCell ref="A5:J5"/>
    <mergeCell ref="A6:J6"/>
    <mergeCell ref="A8:K8"/>
    <mergeCell ref="A11:K11"/>
    <mergeCell ref="A13:K13"/>
    <mergeCell ref="B46:C46"/>
    <mergeCell ref="A47:K47"/>
    <mergeCell ref="B66:C66"/>
    <mergeCell ref="A67:K67"/>
    <mergeCell ref="B71:C71"/>
    <mergeCell ref="A72:K72"/>
    <mergeCell ref="B93:C93"/>
    <mergeCell ref="A94:K94"/>
    <mergeCell ref="B101:C101"/>
    <mergeCell ref="A102:K102"/>
    <mergeCell ref="B120:C120"/>
    <mergeCell ref="A121:K121"/>
    <mergeCell ref="B160:C160"/>
    <mergeCell ref="A161:K161"/>
    <mergeCell ref="B173:C173"/>
    <mergeCell ref="A174:K174"/>
    <mergeCell ref="B191:C191"/>
    <mergeCell ref="B192:C192"/>
    <mergeCell ref="B193:C193"/>
    <mergeCell ref="A194:K194"/>
    <mergeCell ref="A195:K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A208:K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D228:E228"/>
    <mergeCell ref="F228:J228"/>
    <mergeCell ref="C231:D231"/>
    <mergeCell ref="B224:C224"/>
    <mergeCell ref="A225:C225"/>
    <mergeCell ref="D225:H225"/>
    <mergeCell ref="I225:K225"/>
    <mergeCell ref="H226:J226"/>
    <mergeCell ref="H227:J227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80" r:id="rId1"/>
  <headerFooter>
    <oddHeader>&amp;LNr sprawy: 15/DUN/2017&amp;RZałącznik nr 3 do SIWZ</oddHeader>
    <oddFooter>&amp;R............................................................
 (podpis i pieczątka upełnomocnionego
 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</dc:creator>
  <cp:keywords/>
  <dc:description/>
  <cp:lastModifiedBy>Tulibacki Bartosz</cp:lastModifiedBy>
  <cp:lastPrinted>2017-01-30T11:27:50Z</cp:lastPrinted>
  <dcterms:created xsi:type="dcterms:W3CDTF">2009-09-04T06:08:22Z</dcterms:created>
  <dcterms:modified xsi:type="dcterms:W3CDTF">2017-02-10T14:13:30Z</dcterms:modified>
  <cp:category/>
  <cp:version/>
  <cp:contentType/>
  <cp:contentStatus/>
</cp:coreProperties>
</file>