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60" tabRatio="845" activeTab="0"/>
  </bookViews>
  <sheets>
    <sheet name="Zad. 1 " sheetId="1" r:id="rId1"/>
    <sheet name="Zad. 2 " sheetId="2" r:id="rId2"/>
    <sheet name="Zad. 3 " sheetId="3" r:id="rId3"/>
    <sheet name="Zad. 4" sheetId="4" r:id="rId4"/>
    <sheet name="Zad. 5" sheetId="5" r:id="rId5"/>
    <sheet name="Zad. 6 " sheetId="6" r:id="rId6"/>
    <sheet name="Zad. 7 " sheetId="7" r:id="rId7"/>
  </sheets>
  <definedNames>
    <definedName name="_xlnm.Print_Area" localSheetId="0">'Zad. 1 '!$A$1:$K$23</definedName>
    <definedName name="_xlnm.Print_Area" localSheetId="1">'Zad. 2 '!$A$1:$K$29</definedName>
    <definedName name="_xlnm.Print_Area" localSheetId="2">'Zad. 3 '!$A$1:$K$56</definedName>
    <definedName name="_xlnm.Print_Area" localSheetId="3">'Zad. 4'!$A$1:$K$21</definedName>
    <definedName name="_xlnm.Print_Area" localSheetId="4">'Zad. 5'!$A$1:$K$10</definedName>
    <definedName name="_xlnm.Print_Area" localSheetId="5">'Zad. 6 '!$A$1:$K$4</definedName>
    <definedName name="_xlnm.Print_Area" localSheetId="6">'Zad. 7 '!$A$1:$K$18</definedName>
  </definedNames>
  <calcPr fullCalcOnLoad="1"/>
</workbook>
</file>

<file path=xl/sharedStrings.xml><?xml version="1.0" encoding="utf-8"?>
<sst xmlns="http://schemas.openxmlformats.org/spreadsheetml/2006/main" count="524" uniqueCount="224">
  <si>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</si>
  <si>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</si>
  <si>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</si>
  <si>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</si>
  <si>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</si>
  <si>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</si>
  <si>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</si>
  <si>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</si>
  <si>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</si>
  <si>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</si>
  <si>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</si>
  <si>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 xml:space="preserve">Opis przedmiotu zamówienia określony zgodnie 
z art. 29, 30 i 31 ustawy Prawo zamówień publicznych 
</t>
  </si>
  <si>
    <t xml:space="preserve"> 30213000-5</t>
  </si>
  <si>
    <t>szt.</t>
  </si>
  <si>
    <t>30213000-5</t>
  </si>
  <si>
    <t>30213100-6</t>
  </si>
  <si>
    <t>szt</t>
  </si>
  <si>
    <t>38652100-1</t>
  </si>
  <si>
    <t>32322000-6</t>
  </si>
  <si>
    <t>30237000-9</t>
  </si>
  <si>
    <t>30234000-8</t>
  </si>
  <si>
    <t>30234100-9</t>
  </si>
  <si>
    <t>30216110-0</t>
  </si>
  <si>
    <t>30237460-1</t>
  </si>
  <si>
    <t>30237410-6</t>
  </si>
  <si>
    <t>30232100-5</t>
  </si>
  <si>
    <t>Toner czarny do drukarki z pozycji 1</t>
  </si>
  <si>
    <t>30125110-5</t>
  </si>
  <si>
    <t>30233100-2</t>
  </si>
  <si>
    <t>kpl.</t>
  </si>
  <si>
    <t>30213200-7</t>
  </si>
  <si>
    <t>Lexmark MS415dn</t>
  </si>
  <si>
    <t>Lexmark 50F2000</t>
  </si>
  <si>
    <t>Lexmark MX511de</t>
  </si>
  <si>
    <t>Toner czarny do drukarki z pozycji 3</t>
  </si>
  <si>
    <t>Lexmark 60F2000</t>
  </si>
  <si>
    <t>Lexmark cx410DE</t>
  </si>
  <si>
    <t>Lexmark 1X80C2HK0
Lexmark 1X80C2HM0
Lexmark 1X80C2HY0
Lexmark 1X80C2HC0</t>
  </si>
  <si>
    <t>Lexmark CS720de</t>
  </si>
  <si>
    <t>Lexmark 1X74C20K0
Lexmark 1X74C20M0
Lexmark 1X74C20Y0
Lexmark 1X74C20C0</t>
  </si>
  <si>
    <t>Logitech R400</t>
  </si>
  <si>
    <t>Logitech mk330</t>
  </si>
  <si>
    <t xml:space="preserve">kiNGSTONE HX FURY 16GB </t>
  </si>
  <si>
    <t>KINGSTON HX SAVAGE HXS3/64GB</t>
  </si>
  <si>
    <t>Patriot spark psk256gs25ssdr</t>
  </si>
  <si>
    <t>ADTA HD650 1TB</t>
  </si>
  <si>
    <t>ADATA HD650 2TB</t>
  </si>
  <si>
    <t>EATON 5E850IUSB</t>
  </si>
  <si>
    <t>EATON 5E2000IUSB</t>
  </si>
  <si>
    <t>30174000-9</t>
  </si>
  <si>
    <t>38520000-6</t>
  </si>
  <si>
    <t>ST</t>
  </si>
  <si>
    <t>32323100-4</t>
  </si>
  <si>
    <t xml:space="preserve">MONITOR LG 23MB35PM-B
</t>
  </si>
  <si>
    <t>Logitech RX250)</t>
  </si>
  <si>
    <t xml:space="preserve">Np. Logitech Wired Desktop MK120
</t>
  </si>
  <si>
    <t>32584000-0</t>
  </si>
  <si>
    <t>Western Digital 1TB IntelliPower 64MB RED</t>
  </si>
  <si>
    <t>37453300-1</t>
  </si>
  <si>
    <t>30237132-3</t>
  </si>
  <si>
    <t>przejściówka USB-C do HDMI</t>
  </si>
  <si>
    <t xml:space="preserve">I-Tec C31HDMI </t>
  </si>
  <si>
    <t>przejściówka USB-C do VGA (d-Sub)</t>
  </si>
  <si>
    <t xml:space="preserve">I-Tec C31VGA </t>
  </si>
  <si>
    <t>Travel Docking Station C31MINIDOCKPD - stacja dokująca</t>
  </si>
  <si>
    <t xml:space="preserve">I-Tec USB-C 3.1 </t>
  </si>
  <si>
    <t>30233180-6</t>
  </si>
  <si>
    <t>Karta sieciowa z interfejsem USB</t>
  </si>
  <si>
    <t>Logitech K120</t>
  </si>
  <si>
    <t>30233153-8</t>
  </si>
  <si>
    <t xml:space="preserve">Napęd DVDRW iHAS124 SATA </t>
  </si>
  <si>
    <t>31224810-3</t>
  </si>
  <si>
    <t xml:space="preserve">Przedłużacz  USB  3m </t>
  </si>
  <si>
    <t xml:space="preserve">Przedłużacz  USB  4m </t>
  </si>
  <si>
    <t>30237220-7</t>
  </si>
  <si>
    <t xml:space="preserve">Verbatim 700 MB </t>
  </si>
  <si>
    <t>30234300-1</t>
  </si>
  <si>
    <t>Płyta DVD+R DL 8,5GB x8</t>
  </si>
  <si>
    <t>30234400-2</t>
  </si>
  <si>
    <t>Płyta DVD+RW 4,7GB x16</t>
  </si>
  <si>
    <t>Płyta DVD-RW 4,7GB x16</t>
  </si>
  <si>
    <t>Płyta blu-ray 50GB x6</t>
  </si>
  <si>
    <t>Płyta blu-ray BD-R 25GB x6</t>
  </si>
  <si>
    <t>30237280-5</t>
  </si>
  <si>
    <t>Rozgałęziacz usb</t>
  </si>
  <si>
    <t>pln</t>
  </si>
  <si>
    <t>Skaner PLUSTEK OPTIC BOOK 3800</t>
  </si>
  <si>
    <t>Adaptery LC Dual</t>
  </si>
  <si>
    <t>32410000-0</t>
  </si>
  <si>
    <t>Adaptery SC Dual</t>
  </si>
  <si>
    <t>Pigtail 50/125um o długości 1m typu LC</t>
  </si>
  <si>
    <t>Pigtail 50/125um o długości 1m typu SC</t>
  </si>
  <si>
    <t xml:space="preserve">Pigtail 9/125um o długości 1m typu LC </t>
  </si>
  <si>
    <t>Pigtail 9/125um o długości 1m typu SC</t>
  </si>
  <si>
    <t>32420000-3</t>
  </si>
  <si>
    <t>Moduł CISCO GLC-LH-SMD</t>
  </si>
  <si>
    <t>Moduł CISCO GLC-SX-MM</t>
  </si>
  <si>
    <t>Moduł CISCO SFP-10G-SR</t>
  </si>
  <si>
    <t>Patchcord światłowodowy jednomodowy podwójny ze złączami LC/APC na LC/APC; dł 1m; SM-9/125um; duplex</t>
  </si>
  <si>
    <t>Patchcord światłowodowy jednomodowy podwójny ze złączami LC/APC na LC/APC; dł 3m; SM-9/125um; duplex</t>
  </si>
  <si>
    <t>Patchcord światłowodowy jednomodowy podwójny ze złączami LC/APC na LC/PC; dł 1m; SM-9/125um; duplex</t>
  </si>
  <si>
    <t>Patchcord światłowodowy jednomodowy podwójny ze złączami LC/APC na LC/PC; dł 3m; SM-9/125um; duplex</t>
  </si>
  <si>
    <t>Przełącznik Aruba 2530 8 (J9783A)</t>
  </si>
  <si>
    <t>Przełącznik Aruba 2530 8G (J9777A)</t>
  </si>
  <si>
    <t>32321200-1</t>
  </si>
  <si>
    <t>30234200-0</t>
  </si>
  <si>
    <t>30232130-4</t>
  </si>
  <si>
    <t>32550000-3</t>
  </si>
  <si>
    <t>38653400-1</t>
  </si>
  <si>
    <t>Ekran projekcyjny elektryczny 2x3 PROFI 120"</t>
  </si>
  <si>
    <t>Ekran ścienny ręcznie rozwijany Avers Stella M 200x150cm (4:3)</t>
  </si>
  <si>
    <t>Suprema Ekran Na Trojnogu Leo 203X152Cm Mw 4:3</t>
  </si>
  <si>
    <t xml:space="preserve"> szt.</t>
  </si>
  <si>
    <t xml:space="preserve"> BenQ MW529 DLP (9H.JFD77.13E) </t>
  </si>
  <si>
    <t xml:space="preserve"> BenQ W1070 Full HD</t>
  </si>
  <si>
    <t xml:space="preserve">30237270-2 </t>
  </si>
  <si>
    <t>wkładka światłowodowa wielomodowa SFP 1G SX kompatybilna z konwerterem światłowodowym MOXA IMC101-G (SFP-1GSXLC)</t>
  </si>
  <si>
    <r>
      <rPr>
        <b/>
        <sz val="6"/>
        <rFont val="Arial"/>
        <family val="2"/>
      </rPr>
      <t>Klawiatura przewodowa USB</t>
    </r>
    <r>
      <rPr>
        <sz val="6"/>
        <rFont val="Arial"/>
        <family val="2"/>
      </rPr>
      <t xml:space="preserve"> 
Zastosowane technologie Plug &amp; Play 
Inne Klawisz blokujący klawiature 
Konstrukcja Składane nóżki, Niski profil klawiszy 
</t>
    </r>
  </si>
  <si>
    <r>
      <rPr>
        <b/>
        <sz val="10"/>
        <rFont val="Arial"/>
        <family val="2"/>
      </rPr>
      <t>Wielofunkcyjna drukarka laserowa kolorowa</t>
    </r>
    <r>
      <rPr>
        <sz val="10"/>
        <rFont val="Arial"/>
        <family val="2"/>
      </rPr>
      <t xml:space="preserve"> o parametrach:
Technologia druku Laserowa
Podstawowe funkcje urządzenia: drukarka, Kopiarka, Skaner, Faks
Maksymalna szybkość druku (mono) 30 str./min.
Druk w kolorze Tak
Maksymalna szybkość druku (kolor) 30 str./min.
Maksymalna wydajność 75000 stron miesięcznie
Interfejsy: USB typ A, 1x RJ-45 (GigabitEthernet 10/100/1000), USB type B
Maksymalny rozmiar papieru A4
Obsługiwane rozmiary papieru: papier A4, papier A5, etykiety papierowe, folia
Gramatura papieru 60-176 g/m2
Pojemność tacy odbiorczej 150 szt.
Pojemność podajnika dokumentów 50 szt.
Zainstalowana pamięć 512 MB
Rozdzielczość w poziomie (mono) 1200 dpi
Rozdzielczość w pionie (mono) 1200 dpi
Rozdzielczość w poziomie (kolor) 1200 dpi
Rozdzielczość w pionie (kolor) 1200 dpi
Prędkość procesora 800 MHz
Skalowanie 25-400 %
Specyfikacja faksu
Typ modemu ITU-T T.30
Szybkość wysyłania danych (Upstream) 33,6 kB/s
Ekran dotykowy 4,3"
Tonery startowe</t>
    </r>
  </si>
  <si>
    <r>
      <rPr>
        <b/>
        <sz val="10"/>
        <rFont val="Arial"/>
        <family val="2"/>
      </rPr>
      <t>Komplet Tonerów do drukarki z pozycji 5</t>
    </r>
    <r>
      <rPr>
        <sz val="10"/>
        <rFont val="Arial"/>
        <family val="2"/>
      </rPr>
      <t xml:space="preserve">
Komplet oznacza 1xCzarny, 1xPurpurowy, 1xżółty, 1xNiebieski (4szt)</t>
    </r>
  </si>
  <si>
    <r>
      <rPr>
        <b/>
        <sz val="10"/>
        <rFont val="Arial"/>
        <family val="2"/>
      </rPr>
      <t>Kolorowa drukarka laserowa</t>
    </r>
    <r>
      <rPr>
        <sz val="10"/>
        <rFont val="Arial"/>
        <family val="2"/>
      </rPr>
      <t xml:space="preserve">
Funkcje: Drukowanie
Technologia: Laser
Tryb drukowania: Kolorowa
Duplex: Tak
Interfejs: Sieć, USB
Sugerowana wydajność: 6000 kopii
Prędkość druku biały/czarny: 30 ppm
Prędkość drukowania w kolorze: 30 str./min
Rozdzielczość kolor: 1200 x 1200
Rozdzielczość wydruku: 1200 x 1200
Pojemność pamięci: 256 MB
wydruk pierwszej strony: 9 s
Procesor: 800 MHz dual core
wyświetlacz lcd 2,4"</t>
    </r>
  </si>
  <si>
    <r>
      <rPr>
        <b/>
        <sz val="10"/>
        <rFont val="Arial"/>
        <family val="2"/>
      </rPr>
      <t>Komplet Tonerów do drukarki z pozycji 7</t>
    </r>
    <r>
      <rPr>
        <sz val="10"/>
        <rFont val="Arial"/>
        <family val="2"/>
      </rPr>
      <t xml:space="preserve">
Komplet oznacza 1xCzarny, 1xPurpurowy, 1xżółty, 1xNiebieski (4szt)</t>
    </r>
  </si>
  <si>
    <r>
      <rPr>
        <b/>
        <sz val="10"/>
        <rFont val="Arial"/>
        <family val="2"/>
      </rPr>
      <t>Drukarka etykiet+ethernet, USB</t>
    </r>
    <r>
      <rPr>
        <sz val="10"/>
        <rFont val="Arial"/>
        <family val="2"/>
      </rPr>
      <t xml:space="preserve">
technika druku:termiczna, termo transferowa,
max szerokość wydruku 60 mm, max. dł. 990mm
rozdzielczość wydruki 203 dpi
wydajność 1600 etykiet dziennie.
Urządzenie do drukowania etykiet w  identyfikujących materiały biblioteczne w systemie informatycznym.</t>
    </r>
  </si>
  <si>
    <r>
      <rPr>
        <b/>
        <sz val="10"/>
        <rFont val="Arial"/>
        <family val="2"/>
      </rPr>
      <t>Projektor przenośny</t>
    </r>
    <r>
      <rPr>
        <sz val="10"/>
        <rFont val="Arial"/>
        <family val="2"/>
      </rPr>
      <t xml:space="preserve"> o rozdzielczości min. 1024x768 XGA. Jasność 2800 ANSI,kontrast 3300:1, stosunek projekcji 1,37-1,8:1 waga do 4 kg, żywotność lampy min. 5000 godzin. możliwość pracy bezprzewodowej. Czysty obraz przy świetle dziennym oraz w pomieszczeniach zacienionych.Możliwość wyświetlania obrazu z różnych źródeł - slajdy, dokumenty komputerowe, zdjęcia, nagrania video</t>
    </r>
  </si>
  <si>
    <r>
      <rPr>
        <b/>
        <sz val="10"/>
        <rFont val="Arial"/>
        <family val="2"/>
      </rPr>
      <t>Skaner ręczny, długopisowy</t>
    </r>
    <r>
      <rPr>
        <sz val="10"/>
        <rFont val="Arial"/>
        <family val="2"/>
      </rPr>
      <t>, rozdzielczość optyczna: co najmniej 300 dpi, szerokość skanowania (pole wprowadzania danych): 1 cm, prędkość skanowania: co najmniej 8 cm/s, skanowanie tekstu w rozmiarach 6-22, waga: do 200 g, wymiary: wysokość 13-15 cm, szerokość 3-4 cm, głębokość 1,8-2,5 cm, skanowanie w kolorze, zasilanie bateryjne, z akumulatora litowo-jonowego lub poprzez złącze USB komputera, obsługiwane systemy operacyjne: Windows Vista, 7, 8, 10, współpraca z: Outlook, Excel, Word, 10, USB 1.0 lub nowszy, gwarancja: 24 miesiące</t>
    </r>
  </si>
  <si>
    <r>
      <rPr>
        <b/>
        <sz val="10"/>
        <rFont val="Arial"/>
        <family val="2"/>
      </rPr>
      <t>Skaner ręczny, rolkowy</t>
    </r>
    <r>
      <rPr>
        <sz val="10"/>
        <rFont val="Arial"/>
        <family val="2"/>
      </rPr>
      <t xml:space="preserve"> rozdzielczość optyczna co najmniej 600 dpi, format skanowania: A4, prędkość skanowania maksymalnego formatu: 2-4 sekund na stronę, waga: 150-250 gr, wymiary: wysokość 20-35 mm, szerokość 250-270 mm, głębokość 30-40 mm, skanowanie w kolorze, zasilanie bateryjne lub z akumulatora litowo-jonowego, obsługiwane systemy operacyjne: Windows Vista, 7, 8, 10, zapis na karcie Micro SD, odczyt skanów bezpośrednio z karty Micro SD lub za pomocą kabla USB 2.0 (lub nowszy), technologia skanowania: CIS, gwarancja na 24 miesiące</t>
    </r>
  </si>
  <si>
    <r>
      <rPr>
        <b/>
        <sz val="10"/>
        <rFont val="Arial"/>
        <family val="2"/>
      </rPr>
      <t>Drukarka kolorowa atramentowa</t>
    </r>
    <r>
      <rPr>
        <sz val="10"/>
        <rFont val="Arial"/>
        <family val="2"/>
      </rPr>
      <t xml:space="preserve">
wysokiej jakości drukarka fotograficzna A3+, 10-atramentowy system oparty na pigmencie, profesjonalne wydruki kolorowe i monochromatyczne, jednolity połysk wysokiej jakości i głębia czerni, obsługa szerokiej gamy nośników, rozbudowane możliwości połączeń, rozdzielczość maks. 4800 × 2400 dpi </t>
    </r>
  </si>
  <si>
    <r>
      <rPr>
        <b/>
        <sz val="8"/>
        <rFont val="Arial"/>
        <family val="2"/>
      </rPr>
      <t>Projektor</t>
    </r>
    <r>
      <rPr>
        <sz val="8"/>
        <rFont val="Arial"/>
        <family val="2"/>
      </rPr>
      <t xml:space="preserve">
Kolor Biały
Typ projektora Lampowy
Krótkoogniskowy Nie
Przekątna ekranu - min. [m] 1.52
Przekątna ekranu - maks. [m] 7.62
Wysokość [mm]  95, Szerokość [mm] 283, Głębokość [mm] 222
Waga [kg] 1.9
Wbudowane głośniki Tak
Moc głośników [W] 2
Odtwarzanie z USB Nie
Menu wyświetlane na ekranie (OSD):
-Funkcje obrazu
-Regulacja jasności
-Regulacja ostrości
-Korekcja zniekształceń Keystone
-W pionie +/- 40 stopni
-Zastosowane technologie
Pilot Tak
Zastosowane technologie: Eco Mode, HDMI, OSD, Plug &amp; Play, RS232, 3D, USB
3D ready
Technologia obrazu: DLP, HDTV, 1080i,1080p,480i, 480p, 576i, 576p, 720p
Żywotność lampy w trybie eco [h] 10000
Moc lampy [W] 190
Głośność pracy [dB]28
Złącza: Wejście S-Video, RCA, 1 x HDMI, 3 x D-sub, Composite, mini Jack, Mini USB, RS-232
Rozdzielczość optyczna WXGA (1280 x 800)
Rozdzielczość maksymalna 1920 x 1200
Kontrast 13000:1
Jasność ANSI [lumen] 3300
Proporcje obrazu 16:10</t>
    </r>
  </si>
  <si>
    <r>
      <rPr>
        <b/>
        <sz val="8"/>
        <rFont val="Arial"/>
        <family val="2"/>
      </rPr>
      <t>EKRAN projekcyjny NA STATYWIE</t>
    </r>
    <r>
      <rPr>
        <sz val="8"/>
        <rFont val="Arial"/>
        <family val="2"/>
      </rPr>
      <t xml:space="preserve"> przenośny 200x150</t>
    </r>
  </si>
  <si>
    <r>
      <rPr>
        <b/>
        <sz val="8"/>
        <rFont val="Arial"/>
        <family val="2"/>
      </rPr>
      <t xml:space="preserve">profesjonalne, elektryczne ekrany projekcyjne
</t>
    </r>
    <r>
      <rPr>
        <sz val="8"/>
        <rFont val="Arial"/>
        <family val="2"/>
      </rPr>
      <t xml:space="preserve">- cichy mechanizm
- materiał biały, matowy z czarnym obramowaniem wokół ekranu dla zwiększenia kontrastu oglądanego obrazu
- automatyczne zatrzymywanie, rozwijanie i zwijanie ekranu
- łatwy do zamontowania na ścianie lub suficie
- pilot do zdalnego sterowania w zestawie 
</t>
    </r>
  </si>
  <si>
    <r>
      <rPr>
        <b/>
        <sz val="8"/>
        <rFont val="Arial"/>
        <family val="2"/>
      </rPr>
      <t>Ekran ścienny ręcznie rozwijany</t>
    </r>
    <r>
      <rPr>
        <sz val="8"/>
        <rFont val="Arial"/>
        <family val="2"/>
      </rPr>
      <t xml:space="preserve">
Stalowa obudowa w kolorze białym
Prosta instalacja ekranu
Uniwersalne uchwyty motażowe
Wyprowadzenie powierchni projekcyjnej z tyłu obudowy
2 lata gwarancji (typu drzwi-do-drzwi)
Wyprowadzenie zasilania z lewej strony
Aluminiowa rura nawojowa o średnicy 50 mm
Formaty obrazu: 1:1, 4:3 lub 16:10
Szerokość powierzchni projekcyjnej: 180 - 240 cm
Dedykowany materiał projekcyjny: dla prezentacji:  Matt White E g=1,0</t>
    </r>
  </si>
  <si>
    <r>
      <rPr>
        <b/>
        <sz val="8"/>
        <rFont val="Arial"/>
        <family val="2"/>
      </rPr>
      <t>Ekran na trójnogu</t>
    </r>
    <r>
      <rPr>
        <sz val="8"/>
        <rFont val="Arial"/>
        <family val="2"/>
      </rPr>
      <t xml:space="preserve">
Wymiary obrazu    203 x 152 cm
Proporcje obrazu   4:3
Rodzaj ekranu    Rozwijany ręcznie
Montaż     Stojący
Wymiary ekranu    211 x 152 cm
Projekcja     Przednia
Waga    10.9 kg
Gwarancja     24
Współczynnik odbicia ( gain ): 1,0
Kąt odbicia: 160 stopni
Grubość ( mm): 0,25
Konstrukcja: 3-warstwowy materiał, czarny tył</t>
    </r>
  </si>
  <si>
    <r>
      <rPr>
        <b/>
        <sz val="6"/>
        <rFont val="Arial"/>
        <family val="2"/>
      </rPr>
      <t>Prezenter multimedialny</t>
    </r>
    <r>
      <rPr>
        <sz val="6"/>
        <rFont val="Arial"/>
        <family val="2"/>
      </rPr>
      <t xml:space="preserve">
łączność bezprzewodowa 2.4 GHz do 15 m
interfejs USB
wskaźnik laserowy
zasilanie 2x AAA
maks. czas pracy na baterii: 1050 h
wskaźnik poziomu naładowania baterii
przyciski do sterowania pokazem slajdów
</t>
    </r>
  </si>
  <si>
    <r>
      <rPr>
        <b/>
        <sz val="6"/>
        <rFont val="Arial"/>
        <family val="2"/>
      </rPr>
      <t>Mysz przewodowa optyczna usb</t>
    </r>
    <r>
      <rPr>
        <sz val="6"/>
        <rFont val="Arial"/>
        <family val="2"/>
      </rPr>
      <t xml:space="preserve">
Mysz komputerowa, optyczna, czterokierunkowa rolka przewijania, zwiększona rozdzielczość (do 1000dpi), podłączenie USB, kolor czarny, 3 lata gwarancji
</t>
    </r>
  </si>
  <si>
    <r>
      <rPr>
        <b/>
        <sz val="6"/>
        <rFont val="Arial"/>
        <family val="2"/>
      </rPr>
      <t>Mysz laserowa podłączana bezprzewodowo za pomocą nanoodbiornika ze złączem USB</t>
    </r>
    <r>
      <rPr>
        <sz val="6"/>
        <rFont val="Arial"/>
        <family val="2"/>
      </rPr>
      <t>. Wyposażona w 8 przycisków oraz rolkę przewijania.</t>
    </r>
  </si>
  <si>
    <r>
      <rPr>
        <b/>
        <sz val="6"/>
        <rFont val="Arial"/>
        <family val="2"/>
      </rPr>
      <t>Bezprzewodowa mysz z nano odbiornikiem</t>
    </r>
    <r>
      <rPr>
        <sz val="6"/>
        <rFont val="Arial"/>
        <family val="2"/>
      </rPr>
      <t xml:space="preserve">
Technologia czujnika: Zaawansowane śledzenie optyczne
Rozdzielczość czujnika: 1000
Liczba przycisków: 3
Kółko przewijania
Typ baterii: Jedna bateria AA
Zasięg działania bezprzewodowego: Ok. 10 m
Zaawansowana technologia łączności bezprzewodowej 2,4 GHz
Interfejs: Nano Odbiornik USB</t>
    </r>
  </si>
  <si>
    <r>
      <rPr>
        <b/>
        <sz val="6"/>
        <rFont val="Arial"/>
        <family val="2"/>
      </rPr>
      <t>Pen drive 16 GB USB 3.0</t>
    </r>
    <r>
      <rPr>
        <sz val="6"/>
        <rFont val="Arial"/>
        <family val="2"/>
      </rPr>
      <t xml:space="preserve">
Prędkość odczytu 90 Mb/s
Prędkość zapisu 30 Mb/s
Gwarancja 5 lat
</t>
    </r>
  </si>
  <si>
    <r>
      <rPr>
        <b/>
        <sz val="6"/>
        <rFont val="Arial"/>
        <family val="2"/>
      </rPr>
      <t>Pen drive 64 GB USB 3.0</t>
    </r>
    <r>
      <rPr>
        <sz val="6"/>
        <rFont val="Arial"/>
        <family val="2"/>
      </rPr>
      <t xml:space="preserve">
Prędkość odczytu (maksymalny)  150 MB/s
Prędkość zapisu (maksymalny)  70 MB/s
</t>
    </r>
  </si>
  <si>
    <r>
      <rPr>
        <b/>
        <sz val="6"/>
        <rFont val="Arial"/>
        <family val="2"/>
      </rPr>
      <t>KIESZEŃ HDD, SATA 2.5"</t>
    </r>
    <r>
      <rPr>
        <sz val="6"/>
        <rFont val="Arial"/>
        <family val="2"/>
      </rPr>
      <t>, USB 3.0, Obsługa szyfrowania sprzętowego AES 256-bit, Szyfrowanie w czasie rzeczywistym, Wbudowana sprzętowa klawiatura, Obsługa USB 3.0 (5Gbps), Wskaźniki LED stanu zasilania / zaszyfrowania</t>
    </r>
  </si>
  <si>
    <r>
      <rPr>
        <b/>
        <sz val="6"/>
        <rFont val="Arial"/>
        <family val="2"/>
      </rPr>
      <t>Dysk SSD o pojemności min 512 GB</t>
    </r>
    <r>
      <rPr>
        <sz val="6"/>
        <rFont val="Arial"/>
        <family val="2"/>
      </rPr>
      <t>, Interfejs: SATA III (6.0 Gb/s), Prędkość odczytu: 560 MB/s, Prędkość zapisu: 520 MB/s, Gwarancja 36 Miesięcy</t>
    </r>
  </si>
  <si>
    <r>
      <rPr>
        <b/>
        <sz val="6"/>
        <rFont val="Arial"/>
        <family val="2"/>
      </rPr>
      <t>Dysk twardy zewnętrzny 1TB</t>
    </r>
    <r>
      <rPr>
        <sz val="6"/>
        <rFont val="Arial"/>
        <family val="2"/>
      </rPr>
      <t xml:space="preserve">
2,5", typ połączenia USB 3.0 i USB 2.0, wstrząsoodporny, oprawa odporna na zarysowania, max waga 205 g, kabel USB w zestawie,
</t>
    </r>
  </si>
  <si>
    <t>Przedłużacz  USB 2m</t>
  </si>
  <si>
    <r>
      <rPr>
        <b/>
        <sz val="6"/>
        <rFont val="Arial"/>
        <family val="2"/>
      </rPr>
      <t>Podkładka pod mysz</t>
    </r>
    <r>
      <rPr>
        <sz val="6"/>
        <rFont val="Arial"/>
        <family val="2"/>
      </rPr>
      <t xml:space="preserve"> kolor czarny, ergonomiczna z oparciem na nadgarsek. </t>
    </r>
  </si>
  <si>
    <r>
      <rPr>
        <b/>
        <sz val="6"/>
        <rFont val="Arial"/>
        <family val="2"/>
      </rPr>
      <t>Podkładka pod mysz</t>
    </r>
    <r>
      <rPr>
        <sz val="6"/>
        <rFont val="Arial"/>
        <family val="2"/>
      </rPr>
      <t xml:space="preserve"> zwykła 18x23</t>
    </r>
  </si>
  <si>
    <r>
      <rPr>
        <b/>
        <sz val="6"/>
        <rFont val="Arial"/>
        <family val="2"/>
      </rPr>
      <t>Dysk twardy zewnętrzny 2TB</t>
    </r>
    <r>
      <rPr>
        <sz val="6"/>
        <rFont val="Arial"/>
        <family val="2"/>
      </rPr>
      <t xml:space="preserve">
2,5", typ połączenia USB 3.0 i USB 2.0, wstrząsoodporny, oprawa odporna na zarysowania, max waga 205 g, kabel USB w zestawie, 
</t>
    </r>
  </si>
  <si>
    <r>
      <rPr>
        <b/>
        <sz val="6"/>
        <rFont val="Arial"/>
        <family val="2"/>
      </rPr>
      <t xml:space="preserve">Dysk twardy zewnętrzny 3TB
</t>
    </r>
    <r>
      <rPr>
        <sz val="6"/>
        <rFont val="Arial"/>
        <family val="2"/>
      </rPr>
      <t>2,5", typ podłączenia USB 3.0 oraz USB 2.0</t>
    </r>
  </si>
  <si>
    <r>
      <rPr>
        <b/>
        <sz val="6"/>
        <rFont val="Arial"/>
        <family val="2"/>
      </rPr>
      <t>Dysk twardy wewnętrzny 1TB</t>
    </r>
    <r>
      <rPr>
        <sz val="6"/>
        <rFont val="Arial"/>
        <family val="2"/>
      </rPr>
      <t xml:space="preserve">
Dysk HDD wewnętrzny,Pojemność 1000 GB, Format 3.5", Interfejs SATA III (6.0 Gb/s),Pamięć podręczna cache min.64 MB, Prędkość obrotowa IntelliPower,zgodność z systemami NAS 
</t>
    </r>
  </si>
  <si>
    <r>
      <rPr>
        <b/>
        <sz val="6"/>
        <rFont val="Arial"/>
        <family val="2"/>
      </rPr>
      <t xml:space="preserve">UPS 800
</t>
    </r>
    <r>
      <rPr>
        <sz val="6"/>
        <rFont val="Arial"/>
        <family val="2"/>
      </rPr>
      <t>min. 800 VA, min. 2 gniazda do podłączenia sprzętu komputerowego, czas podtrzymania dla typowego zestawu komputerowego co najmniej 10 minut, wolnostojący,</t>
    </r>
  </si>
  <si>
    <r>
      <rPr>
        <b/>
        <sz val="6"/>
        <rFont val="Arial"/>
        <family val="2"/>
      </rPr>
      <t xml:space="preserve">UPS 1600
</t>
    </r>
    <r>
      <rPr>
        <sz val="6"/>
        <rFont val="Arial"/>
        <family val="2"/>
      </rPr>
      <t xml:space="preserve">Wolnostojący czas podtrzymania nin 40 min. napiecie wyjsciowe  -230 V, liczba gniazd wyjsciowych 4, typ akumulatora 12V/9AH, wymary szer/wys/gł 145/205/397 mm, zabezpieczenia - Ochrona: Rozładowanie/przeładowanie/przeciążenie. Ochrona wejścia: bezpiecznik,sygnalizacja pracy  -  dioda led, moc pozorna 1600 VA, waga max 12 kg. </t>
    </r>
  </si>
  <si>
    <r>
      <rPr>
        <b/>
        <sz val="6"/>
        <rFont val="Arial"/>
        <family val="2"/>
      </rPr>
      <t xml:space="preserve">Dysk SSD 2,5 cala o pojemności min. 250GB </t>
    </r>
    <r>
      <rPr>
        <sz val="6"/>
        <rFont val="Arial"/>
        <family val="2"/>
      </rPr>
      <t>z kieszenią do montażu w zatoce 3,5 cala, SATA III, Zapis 540 MB/s, Odczyt 550 MB/s.</t>
    </r>
  </si>
  <si>
    <r>
      <rPr>
        <b/>
        <sz val="6"/>
        <rFont val="Arial"/>
        <family val="2"/>
      </rPr>
      <t xml:space="preserve">Dysk twardy wewnętrzny 2TB
</t>
    </r>
    <r>
      <rPr>
        <sz val="6"/>
        <rFont val="Arial"/>
        <family val="2"/>
      </rPr>
      <t xml:space="preserve">Pojemność 2000 GB, Format  3.5", Interfejs SATA III (6.0 Gb/s),Pamięć podręczna cache min.64 MB, Prędkość obrotowa 7200 obr./min, </t>
    </r>
  </si>
  <si>
    <r>
      <rPr>
        <b/>
        <sz val="6"/>
        <rFont val="Arial"/>
        <family val="2"/>
      </rPr>
      <t xml:space="preserve">Zasilacz do komputera. ATX-800W
</t>
    </r>
    <r>
      <rPr>
        <sz val="6"/>
        <rFont val="Arial"/>
        <family val="2"/>
      </rPr>
      <t xml:space="preserve">
- wtyczka zasilająca PCI-E (6+2-pin): 2 szt (opcjonalnie osobne: 6-pin 2
 szt., 8-pin 2 szt)
- wtyczka zasilająca Molex (4-pin): 2 szt
- wtyczka zasilająca mini-Molex (4-pin): 1 szt
- wtyczka zasilająca SATA: 6 szt</t>
    </r>
  </si>
  <si>
    <r>
      <rPr>
        <b/>
        <sz val="6"/>
        <rFont val="Arial"/>
        <family val="2"/>
      </rPr>
      <t xml:space="preserve">Zasilacz komputerowy. ATX-600 W 
</t>
    </r>
    <r>
      <rPr>
        <sz val="6"/>
        <rFont val="Arial"/>
        <family val="2"/>
      </rPr>
      <t xml:space="preserve">
- wtyczka zasilająca PCI-E (6+2-pin): 2 szt (opcjonalnie osobne: 6-pin 2
 szt., 8-pin 2 szt)
- wtyczka zasilająca Molex (4-pin): 2 szt
- wtyczka zasilająca mini-Molex (4-pin): 1 szt
- wtyczka zasilająca SATA: 6 szt</t>
    </r>
  </si>
  <si>
    <r>
      <rPr>
        <b/>
        <sz val="6"/>
        <rFont val="Arial"/>
        <family val="2"/>
      </rPr>
      <t>Płyta CD-RW krążek 700MB</t>
    </r>
    <r>
      <rPr>
        <sz val="6"/>
        <rFont val="Arial"/>
        <family val="2"/>
      </rPr>
      <t>. Opakowanie typu slim</t>
    </r>
  </si>
  <si>
    <r>
      <rPr>
        <b/>
        <sz val="6"/>
        <rFont val="Arial"/>
        <family val="2"/>
      </rPr>
      <t>Płyta DVD+R</t>
    </r>
    <r>
      <rPr>
        <sz val="6"/>
        <rFont val="Arial"/>
        <family val="2"/>
      </rPr>
      <t xml:space="preserve">, pojemność nośnika: 8,5 GB, prędkość zapisu: 8.0 x, posiadająca specjalną powłokę ochronną minimalizującą ryzyko uszkodzenia, zniszczenia, bądź zadrapania warstwy nagrywanej płyty, możliwość opisywania za pomocą markerów do dysków CD/DVD, rodzaj opakowania: pojedyncze opakowania z tworzywa sztucznego typu SLIM, Ilość nośników w opakowaniu: 1, typu DVD+R Acme Double Layer 8.5 GB 8x Slim box  </t>
    </r>
  </si>
  <si>
    <r>
      <rPr>
        <b/>
        <sz val="6"/>
        <rFont val="Arial"/>
        <family val="2"/>
      </rPr>
      <t>Karta pamięci microSDHC 16 GB</t>
    </r>
    <r>
      <rPr>
        <sz val="6"/>
        <rFont val="Arial"/>
        <family val="2"/>
      </rPr>
      <t xml:space="preserve"> 80MB/s Class 10 UHS-I pozwala na zapis zdjęć i filmów w rozdzielczości Full HD. Prędkość odczytu karty to 80 mb/s., co pozwala na szybki odczyt danych. Dodatkowo karta stworzona jest z materiału wodoodpornego oraz odpornego na wstrząsy, dzięki czemu można z niej korzystać w każdych warunkach. </t>
    </r>
  </si>
  <si>
    <r>
      <rPr>
        <b/>
        <sz val="6"/>
        <rFont val="Arial"/>
        <family val="2"/>
      </rPr>
      <t>Zewnętrzny napęd optyczny Slim Plug &amp; Play USB 3.0</t>
    </r>
    <r>
      <rPr>
        <sz val="6"/>
        <rFont val="Arial"/>
        <family val="2"/>
      </rPr>
      <t>, obsługa formatów: CD-R, CD-ROM, CD-RW, DVD-R, DVD-R DL, DVD-RAM, DVD-ROM, DVD-RW, DVD+R, DVD+R DL, DVD+RW, prędkość zapisu DVD min. 8x, CD min. 24x, współpracujący z Windows 10</t>
    </r>
  </si>
  <si>
    <t>Koszulki termokurczliwe do złączy spawanych</t>
  </si>
  <si>
    <r>
      <rPr>
        <b/>
        <sz val="8"/>
        <rFont val="Arial"/>
        <family val="2"/>
      </rPr>
      <t xml:space="preserve">Lampa z modułem do projektora BENQ MP525 ST  
</t>
    </r>
    <r>
      <rPr>
        <sz val="8"/>
        <rFont val="Arial"/>
        <family val="2"/>
      </rPr>
      <t xml:space="preserve">
Produkt  Benq 5J.J1V05.001 Oryginalna lampa wymienna do MP524, MP525P, MP525ST, MP525V, MP575, MP575-V
SKU 1140122
Waga  0,63 kg
Producent  Benq
EAN 4718755010262
Kod producenta  5J.J1V05.001
Waga produktu 0,63 kg
Typ lampy  Lampa oryginalna
Oznaczenie lampy  5J.J1V05.001
Pasuje do producenta  BENQ
Pasuje do modelu  BENQ MP524, BENQ MP525P, BENQ MP525ST, BENQ MP525V, BENQ MP575, BENQ MP575-V</t>
    </r>
  </si>
  <si>
    <r>
      <rPr>
        <b/>
        <sz val="6"/>
        <rFont val="Arial"/>
        <family val="2"/>
      </rPr>
      <t>Zestaw bezprzewodowy klawiatura + mysz optyczna</t>
    </r>
    <r>
      <rPr>
        <sz val="6"/>
        <rFont val="Arial"/>
        <family val="2"/>
      </rPr>
      <t xml:space="preserve">
Interfejs  USB
Komunikacja z komputerem  Bezprzewodowa
Typ baterii  Klawiatura - 2 x AAA
Mysz - AA
Kolor  Czarny
Dodatkowe informacje  10 programowalnych klawiszy
Multimedialne klawisze dostępu
Zaawansowana łączność bezprzewodowa 2,4 GHz</t>
    </r>
  </si>
  <si>
    <r>
      <rPr>
        <b/>
        <sz val="6"/>
        <rFont val="Arial"/>
        <family val="2"/>
      </rPr>
      <t>Zestaw klawiatura + mysz optyczna</t>
    </r>
    <r>
      <rPr>
        <sz val="6"/>
        <rFont val="Arial"/>
        <family val="2"/>
      </rPr>
      <t xml:space="preserve">
Typ: Klasyczna; Łączność: Przewodowa; Interfejs: USB; Obsługiwane systemy:
Windows; Sensor myszy:Optyczny; Profil myszy: Uniwersalny; Rozdzielczość myszy: 1000 DPI 
</t>
    </r>
  </si>
  <si>
    <t xml:space="preserve">konica minolta  bizhub C368 + moduły:
- podajnik dokumentów DF-704
- klawiatura numeryczna KP-101
- 2 x podajnik uniwersalny  PC-210
- taca na banery BT-C1e
</t>
  </si>
  <si>
    <t>Wkładka światłowodowa jednomodowa 1 GB kompatybilna z konwerterem z pozycji 12</t>
  </si>
  <si>
    <t>Konwerter (ze światłowodu na skrętkę) 10/100/1000 Mbps RJ-45/slot SFP 1000 Mbps</t>
  </si>
  <si>
    <t>Karta sieciowa WiFi, wewnętrzna do komputera stacjonarnego z anteną zewnętrzną</t>
  </si>
  <si>
    <r>
      <rPr>
        <b/>
        <sz val="10"/>
        <rFont val="Arial"/>
        <family val="2"/>
      </rPr>
      <t>Ploter</t>
    </r>
    <r>
      <rPr>
        <sz val="10"/>
        <rFont val="Arial"/>
        <family val="2"/>
      </rPr>
      <t xml:space="preserve"> – rozmiar modelu, format A1. Prędkość druku 70 wydruków A1 na godzinę, 35 wydruków A0 na godzinę. Pamięć 1GB. Jakość wydruku kolor do 2400 x 1200 dpi. 
Podawanie papieru z rolki arkusze o szerokości od  210 do 914mm. Dokładność linii +/-0,1%. Automatyczna obcinarka papieru. Materiały eksploatacyjne.</t>
    </r>
    <r>
      <rPr>
        <b/>
        <sz val="10"/>
        <rFont val="Arial"/>
        <family val="2"/>
      </rPr>
      <t xml:space="preserve">
</t>
    </r>
  </si>
  <si>
    <t>30232140-7</t>
  </si>
  <si>
    <t>Rozbudowa istniejącej infrastruktury MILNET o szyfrator - Cisco ASA 5510-SEC-BUN-K9 (System Appl w/SW, 150VPNPeers ASA 5510 Plus)</t>
  </si>
  <si>
    <r>
      <rPr>
        <b/>
        <sz val="10"/>
        <rFont val="Arial"/>
        <family val="2"/>
      </rPr>
      <t>Monochromatyczna drukarka laserowa</t>
    </r>
    <r>
      <rPr>
        <sz val="10"/>
        <rFont val="Arial"/>
        <family val="2"/>
      </rPr>
      <t xml:space="preserve"> o parametrach:
Wyświetlacz: 2-wierszowy, monochromatyczny wyświetlacz LCD ze wszystkimi punktami adresowalnymi (APA)
Szybkość druku do4 W czerni: 38 str./min.
Czas wydruku pierwszej strony W czerni: 6.5 sek.
Rozdzielczość druku W czerni: 1200 IQ, 1200 x 1200 dpi, 2400 IQ, 600 x 600 dpi
Pamięć / Procesor Standardowo: 128 MB / Maksymalnie: 128 MB / Procesor: Dual Core, 800 MHz Standardowo: 256 MB / Maksymalnie: 256 MB / Procesor: Dual Core, 800 MHz
Maksymalny miesięczny cykl pracy 80000 str./miesiąc
Tonery dostarczane z urządzeniem:  kaseta z tonerem na 2500 str
Obsługa papieru standardowo Podajnik na 250 arkuszy, Podajnik uniwersalny na 50 arkuszy, Odbiornik na 150 arkuszy, 
Wbudowany druk dwustronny
Pojemność podajników: do Standardowo: 300 arkuszy / Maksymalnie: 850 arkuszy
Pojemność odbiorników: do Standardowo: 150 arkuszy / Maksymalnie: 150 arkuszy
Obsługiwane rodzaje nośników Karton, Koperty, 
Etykiet papierowe, Zwykły papier, Folie przeźroczyste, 
Obsługiwane rozmiary nośników Koperta 10, Koperta 7 3/4, Koperta 9, A4, A5, Koperta DL, Executive, Folio, JIS-B5, Legal, Letter, Statement, Universal, Oficio, A6
Interfejsy standardowe USB 2.0 zgodny ze specyfikacją Hi-Speed (Typ B) USB 2.0 zgodny ze specyfikacją Hi-Speed (Typ B), 
Gigabit Ethernet (10/100/1000)
Poziom hałasu w czasie drukowania max: 55 dBA</t>
    </r>
  </si>
  <si>
    <r>
      <rPr>
        <b/>
        <sz val="8"/>
        <rFont val="Arial"/>
        <family val="2"/>
      </rPr>
      <t>Płyta CD-R</t>
    </r>
    <r>
      <rPr>
        <sz val="8"/>
        <rFont val="Arial"/>
        <family val="2"/>
      </rPr>
      <t>, pojemność nośnika: 700 MB/80min, prędkość zapisu: 52.0 x, posiadająca specjalną powłokę ochronną minimalizującą ryzyko uszkodzenia, zniszczenia, bądź zadrapania warstwy nagrywanej płyty, możliwość opisywania za pomocą markerów do dysków CD/DVD, rodzaj opakowania: pojedyncze opakowania z tworzywa sztucznego typu SLIM, Ilość nośników w opakowaniu: 1, typu CD-R , 52x. Slim</t>
    </r>
  </si>
  <si>
    <t>Rozbudowa istniejącej infrastruktury o urządzenia węzłowe sieci szkieletowej SDN (ACI) - Cisco Nexus 9300 o konfiguracji minimalnej jak poniżej (lub równoważnej):
N9K-C93180YC-EX, CON-SNT-93180YCX (12 miesięcy), 
ACI-N9KDK9-12.2, N3K-C3064-ACC-KIT, NXA-FAN-30CFM-F (4szt.), NXA-PAC-650W-PE (2szt.), QSFP-40G-LR4 (2szt.), 
CAB-9K10A-EU (2szt.), ACI-LIC-PAK, ACI-N9K-48X</t>
  </si>
  <si>
    <r>
      <rPr>
        <b/>
        <sz val="6"/>
        <rFont val="Arial"/>
        <family val="2"/>
      </rPr>
      <t>Monitor LED 32”</t>
    </r>
    <r>
      <rPr>
        <sz val="6"/>
        <rFont val="Arial"/>
        <family val="2"/>
      </rPr>
      <t xml:space="preserve">
Rozdzielczość: 2560 x 1440 
Interfejs: min. USB 2.0
Wyjścia/wejścia dźwięku: Line In, słuchawkowe 3,5 mm
Wbudowane głośniki stereo
Wyjścia/wejścia obrazu: Display port, DVI, HDMI, VGA
Czas reakcji matrycy: max. 6 ms
Pivot: Tak
Standard VESA: 100 x 100 mm</t>
    </r>
  </si>
  <si>
    <r>
      <rPr>
        <b/>
        <sz val="6"/>
        <rFont val="Arial"/>
        <family val="2"/>
      </rPr>
      <t>Monitor LCD/LED 24"</t>
    </r>
    <r>
      <rPr>
        <sz val="6"/>
        <rFont val="Arial"/>
        <family val="2"/>
      </rPr>
      <t xml:space="preserve"> Proporcje obrazu 16:9, Przekątna ekranu 24" Typ matrycy TFT IPS Technologia podświetlania Diody LED Plamka matrycy 0.265 mm Rozdzielczość 1920 x 1080 (HD 1080) Czas reakcji 5 ms Jasność 250 cd/m²Kontrast statyczny 1 000:1 Kontrast dynamiczny 5 000 000:1 Kąt widzenia poziomy 178 ° Kąt widzenia pionowy 178 ° Ilość kolorów 16,7 mln Gniazda we/wy 1 x 15-pin D-Sub 1 x DVI-D, Wbudowane głośniki, Pivot Pobór mocy 21 W, KolorCzarny Wymiary 548 x 246 x 367 mm, Waga ok. 4.5 kg Głośniki wbudowane 2x1W, PC Audio In, Wyjście słuchawkowe. . </t>
    </r>
  </si>
  <si>
    <r>
      <rPr>
        <b/>
        <sz val="8"/>
        <rFont val="Arial"/>
        <family val="2"/>
      </rPr>
      <t>Komputer 2 w 1</t>
    </r>
    <r>
      <rPr>
        <sz val="8"/>
        <rFont val="Arial"/>
        <family val="2"/>
      </rPr>
      <t xml:space="preserve">
Typ Rozkładany
Przekątna ekranu 11.6", Typ matrycy Błyszcząca, Dotykowa, IPS / PLS, Rozdzielczość 1366 x 768
Procesor 2M Cache, 1.60 / 2.40 GHz, Liczba rdzeni procesora 4-rdzeniowy, 4-wątkowy
Pamięć RAM DDR3 SO-DIMM 4 GB 1600 MHz,
Dysku magnetyczny HDD 500 GB 5400 obr./min.
Model karty graficznej Zintegrowana
Pamięć karty graficznej Współdzielona
System operacyjny Windows 10 Pro PL
Napęd optyczny Brak
Wyjścia/wejścia obrazu HDMI
Komunikacja Bluetooth 4.0, WiFi, 
Porty USB 2 x USB 2.0, 1 x USB 3.0
Wyjścia/wejścia dźwięku Słuchawkowe/mikrofonowe (Combo)
Głośniki - technologia Stereo
Złącze karty pamięci SD
Wyposażenie/funkcje Czytnik kart pamięci
Rozkładana pokrywa (360 stopni)
Wbudowane głośniki stereo
Wbudowany mikrofon
Kamera internetowa Tak, 1 Mpix
Pojemność baterii 3-ogniwowa bateria 43Wh (wbudowana)
Materiał wykonania Tworzywo sztuczne
Kolor główny Srebrny</t>
    </r>
  </si>
  <si>
    <r>
      <rPr>
        <b/>
        <sz val="8"/>
        <rFont val="Arial"/>
        <family val="2"/>
      </rPr>
      <t xml:space="preserve">Komputer przenośny </t>
    </r>
    <r>
      <rPr>
        <sz val="8"/>
        <rFont val="Arial"/>
        <family val="2"/>
      </rPr>
      <t xml:space="preserve">
o następujących parametrach technicznych:
• przekątna ekranu LCD 15.6 cali o nominalnej rozdzielczość LCD 1920 x 1080 pikseli z powłoką antyrefleksyjną, 
• Procesor osiągający w teście CPU Mark co najmniej 5465 punktów, posiadający 4 rdzenie, min taktowanie 2,0GHz, obsługującym instrukcje x64, posiadający min 6MB cache, 
• wielkość pamięci RAM 8GB  DDR4 (2100 MHz) z możliwością rozszerzenia do 16GB,
• rodzaj dysku twardego hybrydowy SSD +HDD o łącznej pojemności nie mniej niż 1TB, 
• pamięć karty graficznej nie mniej niż 4 GB lub wyższej, wyjścia karty graficznej HDMI,
• typ akumulatora 6 komorowy, czas pracy na akumulatorze (normatywny) 6 godz. 
• karta dźwiękowa zintegrowana,  
• czytnik kart pamięci: SDXC SDHC SD MMC, 
• komunikacja WiFi IEEE 802.11b/g/n, LAN 1 Gbps, Bluetooth, 
• interfejsy: 2 x USB 3.0, 1 x USB,
• dodatkowe wyposażenie/funkcjonalność: kamera 2.0 Mpix, wbudowany mikrofon mysz optyczna bezprzewodowa z kontrolerem USB, zasilacz zewnętrzy dla standardu europejskiego,
• system operacyjny: Windows 10 Proffesional PL (64 bit)
24 miesiące gwarancji producenta.</t>
    </r>
  </si>
  <si>
    <r>
      <t xml:space="preserve">Karta sieciowa światłowodowa na USB - </t>
    </r>
    <r>
      <rPr>
        <sz val="6"/>
        <rFont val="Arial"/>
        <family val="2"/>
      </rPr>
      <t>USB1000F-LX USB 3.0 1000Mbps Fiber Optical Network Card w/ SFP Optical Module - Black</t>
    </r>
  </si>
  <si>
    <r>
      <rPr>
        <b/>
        <sz val="6"/>
        <rFont val="Arial"/>
        <family val="2"/>
      </rPr>
      <t>Monitor LCD/LED 23"</t>
    </r>
    <r>
      <rPr>
        <sz val="6"/>
        <rFont val="Arial"/>
        <family val="2"/>
      </rPr>
      <t xml:space="preserve"> Proporcje obrazu 16:9, Przekątna ekranu 23" Typ matrycy TFT IPS Technologia podświetlania Diody LED Plamka matrycy 0.265 mm Rozdzielczość 1920 x 1080 (HD 1080) Czas reakcji 5 ms Jasność 250 cd/m²Kontrast statyczny 1 000:1 Kontrast dynamiczny 5 000 000:1 Kąt widzenia poziomy 178 ° Kąt widzenia pionowy 178 ° Ilość kolorów 16,7 mln Gniazda we/wy 1 x 15-pin D-Sub 1 x DVI-D, Wbudowane głośniki, Pivot Pobór mocy 21 W, KolorCzarny Wymiary 548 x 246 x 367 mm, Waga 4.5 kg Głośniki wbudowane 2x1W, PC Audio In, Wyjście słuchawkowe.
</t>
    </r>
  </si>
  <si>
    <r>
      <t xml:space="preserve">Replikator portów - </t>
    </r>
    <r>
      <rPr>
        <sz val="6"/>
        <rFont val="Arial"/>
        <family val="2"/>
      </rPr>
      <t>USB 3.0 Dual Docking Station Stacja dokująca HDMI DVI Full HD+ 2048x1152 + USB Charging Port do ładowania urządzeń USB telefonu komórkowego, tabletu, aparatu cyfrowego + Gigabit Ethernet, w tym:
1x port DVI-I, 1x port HDMI, 2x porty USB 3.0 typ A – do podłączenia urządzeń USB do stacji dokującej (1x port USB 3.0 Fast posiada funkcję ładowania w specyfikacji BC 1.2 do B40)
4x porty USB 2.0 typ A – do podłączenia urządzeń USB do stacji dokującej
1x USB 3.0 port typ B – do podłączenia stacji dokującej do portu USB notebooka / tabletu / PC
1x Ethernet 10 / 100 / 1000 Mb/s GLAN RJ-45 port
1x 3,5 mm wyjście audio na słuchawki / głośniki – 2 kanałowe wyjście 8-48 kHz, 16 bit
1x 3,5 mm wejście na mikrofon – 2 kanałowe wejście 8-48 kHz 16 bit
Rozdzielczość 2x: 640x480, 800x600, 1024x768, 1280x960, 1280x1024, 1360x768, 1366x768, 1368x768, 1400x1050, 1440x900, 1600x1200, 1680x1050, 1920x1080, 1920x1200, 2048x1152
Złącze USB 3.0, wstecznie kompatybilne z USB 2.0
Zasilacz: wejście AC 100-240 V / 50-60 Hz / 0,75 A; wyjście DC 5 V / 4 A</t>
    </r>
  </si>
  <si>
    <r>
      <rPr>
        <b/>
        <sz val="8"/>
        <rFont val="Arial"/>
        <family val="2"/>
      </rPr>
      <t>Teczka na laptop 15.6 cala z pozycji 15</t>
    </r>
    <r>
      <rPr>
        <sz val="8"/>
        <rFont val="Arial"/>
        <family val="2"/>
      </rPr>
      <t>,  kolor czarny,  z trzema komorami z wydzieloną kieszenią na tablet, kieszenią na dokumenty, kieszenią na telefon i wydzielonym miejscem na długopisy oraz przegrodą zewnętrzną zamykaną na suwak. Rączka na górze i zdejmowany pasek na ramię. Zamykana na zamek z kluczykiem. Pojemności teczki 15L, wymiary teczki 36.5 x 42.0 x 16.0 cm</t>
    </r>
  </si>
  <si>
    <r>
      <rPr>
        <b/>
        <sz val="8"/>
        <rFont val="Arial"/>
        <family val="2"/>
      </rPr>
      <t>Jednostka centralna (typ 1)</t>
    </r>
    <r>
      <rPr>
        <sz val="8"/>
        <rFont val="Arial"/>
        <family val="2"/>
      </rPr>
      <t xml:space="preserve">
Procesor Intel Core i3-7100 (2 rdzenie, 3.90 GHz, 3 MB cache)
Chipset Intel H110
Pamięć RAM 8 GB (DIMM DDR4, 2400 MHz)
Maksymalna obsługiwana ilość pamięci RAM 32 GB
Karta graficzna Intel HD Graphics 630
Dysk twardy 240 GB SSD SATA III, 2TB HDD SATA III
Wbudowane napędy optyczne Nagrywarka DVD+/-RW DualLayer
Zintegrowana karta dźwiękowa zgodna z Intel High Definition Audio
Łączność Bluetooth, Wi-Fi 802.11 b/g/n, LAN 10/100/1000 Mbps
Rodzaje wejść / wyjść - panel przedni  USB 3.1 Gen. 1 (USB 3.0) - 2 szt.
Czytnik kart pamięci - 1 szt.
Wyjście słuchawkowe - 1 szt., Rodzaje wejść / wyjść - panel tylny, AC-in (wejście zasilania) - 1 szt.
Wejście/wyjścia audio - 3 szt.
USB 2.0 - 4 szt., RJ-45 (LAN) - 1 szt., HDMI - 1 szt., VGA (D-sub) - 1 szt., Porty wewnętrzne (wolne) PCI-e x16 - 1 szt.
Kieszeń wewnętrzna 2,5" - 2 szt., PCI-e x1 - 2 szt., SATA III - 2 szt.
Zasilacz 240 W
Zainstalowany system operacyjny Microsoft Windows 10 Pro PL (wersja 64-bitowa)
Gwarancja 36 miesięcy</t>
    </r>
  </si>
  <si>
    <r>
      <rPr>
        <b/>
        <sz val="8"/>
        <rFont val="Arial"/>
        <family val="2"/>
      </rPr>
      <t>Jednostka centralna (typ 3)</t>
    </r>
    <r>
      <rPr>
        <sz val="8"/>
        <rFont val="Arial"/>
        <family val="2"/>
      </rPr>
      <t xml:space="preserve">
Procesor: ilość rdzeni 4, częstotliwość taktowania 3,4 GHz, powinien osiągać w teście wydajności: PassMark Performance Test 8.0, co najmniej wynik 9800 punktów. Pamięć RAM DDR4 w ilości 16 GB o częstotliwości 2400 MHz . Dwa dyski twarde: SSD SATA III 256 GB oraz HD 1 TB SATA 7200 obr. Napęd optyczny DVD super-multi Dual-layer. Karta graficzna z pamięcią co najmniej 8 GB GDDR5 i procesorem GPU taktowanym 1556 MHz. Karta dźwiękowa zintegrowana z płytą, Audio 5.1. Płyta główna z 2 bankami pamięci DDR4, złączami USB3 i SATA III. Łączność: Lan 10/100/1000 Mbps. Obudowa mini tower lub tower z dwoma wentylatorami i montażem zasilacza na dole. Podstawowe złącza na panelu przednim: 1xmikrofon, 1xsłuchawki, 4 złącza USB w tym 2xUSB 3.0. Złącza na panelu tylnym: 2x PS2, 1x HDMI, 1x DVI-D, 3x Display Port, co najmniej 4xUSB w tym co najmniej 2x USB 3.0.  Zasilacz ATX  550 W z aktywnym układem PFC. System operacyjny Windows 10 Pro PL (64 bit)</t>
    </r>
  </si>
  <si>
    <r>
      <rPr>
        <b/>
        <sz val="8"/>
        <rFont val="Arial"/>
        <family val="2"/>
      </rPr>
      <t>Jednostka centralna (typ 4)</t>
    </r>
    <r>
      <rPr>
        <sz val="8"/>
        <rFont val="Arial"/>
        <family val="2"/>
      </rPr>
      <t xml:space="preserve">
Procesor osiągający conajmniej 10028 pkt w teście pass mark3 o taktowaniu, 3,4GHz 8MB cache, 16GB RAM, SSD 250GB, HDD 1TB, DVD+/-RW/RAM SATA, zintegrowana karta dźwiękowa, karta graficzna - typ chłodzenia aktywny; Szyna pamięci 128-bitowa; Rodzaj pamięci DDR3; Zainstalowana pamięć wideo 1024 MB; Maksymalna rozdzielczość obrazu 3840 x 2160 pikseli; Typ złącza magistrali PCI-E 16x; Złącze DVI 1 szt.; Złącze DisplayPort 1 szt.; Obsługiwane standardy DirectX 11, OpenGl 4.3; Obsługa wielu monitorów Tak; Monitor  24'' 1920x1200 z HDMI, klawiatura, mysz laserowa, system operacyjny Windows 7 Professional PL (64 bit)</t>
    </r>
  </si>
  <si>
    <r>
      <rPr>
        <b/>
        <sz val="6"/>
        <rFont val="Arial"/>
        <family val="2"/>
      </rPr>
      <t>Dysk HDD o pojemności min 1 TB dedykowany do pracy 24/7/365</t>
    </r>
    <r>
      <rPr>
        <sz val="6"/>
        <rFont val="Arial"/>
        <family val="2"/>
      </rPr>
      <t>, 
Gwarancja  3 lata, format szerokości  3.5 cala, typ  magnetyczny, interfejs  Serial ATA III, 
pamięć cache  64 MB, maks. transfer zewnętrzny  600 MB/s, wytrzymałość na wstrząsy w czasie pracy  65 G, wytrzymałość na wstrząsy w czasie spoczynku  250 G, niezawodność MTBF  1000000 godz., minimalna głośność  24 dB</t>
    </r>
  </si>
  <si>
    <r>
      <rPr>
        <b/>
        <sz val="8"/>
        <rFont val="Arial"/>
        <family val="2"/>
      </rPr>
      <t>Telefon bezprzewodowy</t>
    </r>
    <r>
      <rPr>
        <sz val="8"/>
        <rFont val="Arial"/>
        <family val="2"/>
      </rPr>
      <t xml:space="preserve">
Czas rozmów [h]    min. 18
Wyświetlacz    LCD , 3 linie
Wyświetlane informacje  Wybieranego numeru
System     Analogowy
Zastosowane technologie     ECO DECT
Przekątna wyświetlacza: min. 1.4 cala
Tryb głośnomówiący
Identyfikacja rozmówcy
Książka telefoniczna    min. 50 pozycji
Rejestr połączeń    min. 10 ostatnich wybieranych , min. 50 ostatnich przychodzących
Przywołanie słuchawki 
Wyłączenie mikrofonu 
Tryb prywatności , Współdzielenia połączenia , Zegar
Waga słuchawki [g]     130
Montaż ścienny 
Pobór mocy maksymalny 3.8W , Pobór mocy w oczekiwaniu 0.45W
Kolor     Metaliczny lub czarny
Załączone wyposażenie    Akumulatory , Zasilacz
Okres gwarancji     12 miesięcy</t>
    </r>
  </si>
  <si>
    <t>Panasonic KX-TG2511PDM
lub KX-TG7851</t>
  </si>
  <si>
    <r>
      <rPr>
        <b/>
        <sz val="8"/>
        <rFont val="Arial"/>
        <family val="2"/>
      </rPr>
      <t>Laptop typ 3</t>
    </r>
    <r>
      <rPr>
        <sz val="8"/>
        <rFont val="Arial"/>
        <family val="2"/>
      </rPr>
      <t xml:space="preserve">
Przekątna ekranu 13,3” matowa o rozdzielczości min. 1366x768. Procesor osiągający w teście CPU Mark co najmniej 3046 punktów, posiadający 2 rdzenie, min taktowanie min 2,0 GHz, obsługującym instrukcje x64, posiadający min 3MB cache. 
min 8 GB pamięci RAM DDR3 taktowanej prędkością 1600 MHz z możliwością rozszerzenia do 16GB. 
Dysk min 128 GB SSD, 
Karta graficzna zintegrowana, Karta muzyczna zintegrowana, Karta sieciowa zintegrowana Gigabit Ethernet, WIFI b/g/n, Bluetooth 4.0, Liczba głośników 2, Camera &amp; mikrofon, Liczba portów USB min 2, Min 1 USB 3.0, VGA 1, HDMI 1, 
Windows 10 Proffesional PL (64 bit) 
powyższa konfiguracja przygotowana przez producenta, 3 lata gwarancji producenta</t>
    </r>
  </si>
  <si>
    <r>
      <rPr>
        <b/>
        <sz val="8"/>
        <rFont val="Arial"/>
        <family val="2"/>
      </rPr>
      <t>Laptop 17"</t>
    </r>
    <r>
      <rPr>
        <sz val="8"/>
        <rFont val="Arial"/>
        <family val="2"/>
      </rPr>
      <t xml:space="preserve">
Procesor Intel Core i7-7920HQ (3.1GHz do 4.1GHz / 8MB), Pamięć 32GB DDR4 2400MHz, Matryca 17.3" FHD (1920x1080) Anti-Glare LED, Karta graficzna NVIDIA Quadro P3000 6GB GDDR5, Dysk twardy 512GB M.2 SSD, Drugi dysk twardy 1TB 7200 rpm
Wireless LAN Intel Dual-Band Wireless-AC 8265 Wi-Fi + BT 4.2, Karta sieciowa Intel 10/100/1000 Gigabit Ethernet Controller, Bluetooth 4.1, Wbudowana kamera o rozdzielczości HD, Czytnik linii papilarnych, Podświetlana klawiatura, klawiatura numeryczna, Dwa wbudowane głośniki wysokiej jakości oraz dwa zintegrowane mikrofony kierunkowe z redukcją szumów, Urządzenie wskazujące: Mysz, klawiatura pełnowymiarowa
Kolor obudowy Czarny, Porty 4 x USB 3.0 z funkcją PowerShare, 1 x czytnik kart pamięci SD (SD, SDHC i SDXC do 2 TB), 1 x port Thunderbolt 3, 1 x MDP, 1 x HDMI, 1 x gniazdo combo słuchawek/mikrofonu, 1 x czytnik kart SmartCard,
Wymiary ok. 417.04 x 281.44 x 28.5 mm, Waga do 3.5 kg (z baterią 6-ogniwową), Zasilacz 240W / 110-240V, Bateria 6-cell, System operacyjny Windows 10 PRO PL
powyższa konfiguracja przygotowana przez producenta</t>
    </r>
  </si>
  <si>
    <r>
      <rPr>
        <b/>
        <sz val="8"/>
        <rFont val="Arial"/>
        <family val="2"/>
      </rPr>
      <t>Laptop 13,3"</t>
    </r>
    <r>
      <rPr>
        <sz val="8"/>
        <rFont val="Arial"/>
        <family val="2"/>
      </rPr>
      <t xml:space="preserve">
Procesor Intel Core i5-7200U (2 rdzenie, od 2.5GHz do 3.1GHz, 3MB cache), Pamięć 16GB (SO-DIMM DDR4 2133MHz), Dysk 256 GB SSD SATA III, Grafika Intel HD Graphics 620, Typ ekranu: błyszczący LED IPS dotykowy, 1920 x 1080 (FullHD), Zintegrowana karta dźwiękowa zgodna z Intel High Definition Audio, Wbudowany mikrofon, Wbudowane głośniki stereo, Kamera internetowa  1.0 Mpix, Łączność Wi-Fi 802.11 b/g/n/ac oraz moduł Bluetooth, Rodzaje wejść/wyjść USB 2.0 - 1 szt., wyjście słuchawkowe/wejście mikrofonowe - 1 szt., USB 3.1 Gen. 1 (USB 3.0) - 2 szt., DC-in (wejście zasilania) - 1 szt., Czytnik kart pamięci - 1 szt., HDMI - 1 szt., Bateria 3-komorowa, 3500 mAh, Li-Ion
Waga do 1,7 kg (z baterią), Podświetlana klawiatura, Wielodotykowy i intuicyjny touchpad
Gwarancja  24 miesiące (gwarancja producenta), System Operacyjny Windows 10 Pro PL (64 bit)
powyższa konfiguracja przygotowana przez producenta</t>
    </r>
  </si>
  <si>
    <r>
      <rPr>
        <b/>
        <sz val="8"/>
        <rFont val="Arial"/>
        <family val="2"/>
      </rPr>
      <t>Laptop 15,6”</t>
    </r>
    <r>
      <rPr>
        <sz val="8"/>
        <rFont val="Arial"/>
        <family val="2"/>
      </rPr>
      <t xml:space="preserve">
rozdzielczość 1920x1080, procesor posiadający 2 rdzenie, min. taktowanie 2,7 GHz, posiadający min. 4 MB cache, procesor osiągający w teście PassMark Performance Test 8 co najmniej 4700 pkt. Pamięci RAM typu DDR4 min. 8 GB, taktowanie 2133 MHz. Dysk twardy min. 1 TB, SATA III 7200 obr/min. Karta graficzna zintegrowana min. 2 GB pamięci, karta dźwiękowa zintegrowana. Napęd DVD+/-RW. Elementy komunikacji bezprzewodowej: bluetooth, WiFi 802.11ac. Karta sieciowa 10/100/1000 Mbps. Liczba portów USB min. 4, w tym min. 3 porty USB 3.0. Wyjście HDMI, VGA, Combo Jack (wyjście słuchawkowe/wejście mikrofonowe), RJ-45. Wbudowany czytnik kart pamięci SD. System operacyjny Windows 10 Pro PL (64 bit)
powyższa konfiguracja przygotowana przez producenta</t>
    </r>
  </si>
  <si>
    <r>
      <rPr>
        <b/>
        <sz val="8"/>
        <rFont val="Arial"/>
        <family val="2"/>
      </rPr>
      <t>Laptop 15,6"</t>
    </r>
    <r>
      <rPr>
        <sz val="8"/>
        <rFont val="Arial"/>
        <family val="2"/>
      </rPr>
      <t xml:space="preserve">
Procesor osiągający w teście CPU Mark co najmniej 8120 punktów, posiadający 4 rdzenie, min taktowanie 2,6GHz, obsługującym instrukcje x64
Ekran o przekątnej  39.6 cm (15.6""), Rozdzielczość Full HD (1920 x 1080), 16:9 IPS, 
Karta graficzna Nvidia® GeForce® GTX 960M z 4 GB,  
pamięć  16 GB DDR4 SDRAM, 1 TB HDD + 256 GB SSD, system Windows 10 Pro PL (64 bit)
powyższa konfiguracja przygotowana przez producenta</t>
    </r>
  </si>
  <si>
    <r>
      <rPr>
        <b/>
        <sz val="8"/>
        <rFont val="Arial"/>
        <family val="2"/>
      </rPr>
      <t>Projektor</t>
    </r>
    <r>
      <rPr>
        <sz val="8"/>
        <rFont val="Arial"/>
        <family val="2"/>
      </rPr>
      <t xml:space="preserve">
Typ matrycy DLP
Full HD/ HD Ready tak / tak
Moc lampy  240 W
Żywotność lampy (normal)  3500 h
Żywotność lampy (econo)  6000 h
Współczynnik kontrastu  10000 :1
Rozdzielczość podstawowa  Full HD (1920 x 1080)
Rozdzielczość maksymalna  Full HD (1920 x 1080)
3D ready  tak
Jasność  2000 ANSI lumen
Format obrazu standardowy / skompresowany  16:9 / 4:3
Zoom optyczny / cyfrowy  1,3 :1 / brak danych
Korekcja pionowa (Keystone)  +/- 40 stopni
Wielkość obrazu  40 cali - 235 cali
Wejścia / wyjścia    
Wejście HDMI  2
Wejście komponentowe  1
Wejście D-Sub 15pin  1
Wejście S-Video mini DIN  1
Wejście kompozytowe  1
Port RS-232  1
Wejście liniowe audio  1, Wyjście liniowe audio  1
Złącze USB  1
Głośniki  1 x 10W, Pilot  standardowy </t>
    </r>
  </si>
  <si>
    <r>
      <rPr>
        <b/>
        <sz val="10"/>
        <rFont val="Arial"/>
        <family val="2"/>
      </rPr>
      <t>Wielofukncyjna monochromatyczna drukarka laserowa</t>
    </r>
    <r>
      <rPr>
        <sz val="10"/>
        <rFont val="Arial"/>
        <family val="2"/>
      </rPr>
      <t xml:space="preserve">
Funkcja: Drukowanie, Skanowanie sieciowe, Kopiowanie, Faksowanie, Skanowanie w kolorze
Wyświetlacz: Kolorowy ekran dotykowy  o przekątnej 4,3 cala
Szybkość druku do4 W czerni: 42 str./min.
Czas wydruku pierwszej strony W czerni: 6.5 sek.
Rozdzielczość druku W czerni:  600 x 600 dpi, 2400 IQ, 1200 x 1200 dpi, 1200 IQ
Pamięć / Procesor:  512 MB, Dual Core, 800 MHz
Maksymalny miesięczny cykl pracy3 100000 str./miesiąc
</t>
    </r>
    <r>
      <rPr>
        <u val="single"/>
        <sz val="10"/>
        <rFont val="Arial"/>
        <family val="2"/>
      </rPr>
      <t>Kopiowanie</t>
    </r>
    <r>
      <rPr>
        <sz val="10"/>
        <rFont val="Arial"/>
        <family val="2"/>
      </rPr>
      <t xml:space="preserve">
Szybkość kopiowania do4 W czerni: 42 kopii/min.
Czas kopiowania pierwszej strony W czerni: 6.5 sek.
</t>
    </r>
    <r>
      <rPr>
        <u val="single"/>
        <sz val="10"/>
        <rFont val="Arial"/>
        <family val="2"/>
      </rPr>
      <t>Skanowanie w kolorze</t>
    </r>
    <r>
      <rPr>
        <sz val="10"/>
        <rFont val="Arial"/>
        <family val="2"/>
      </rPr>
      <t xml:space="preserve">
Skaner płaski z podajnikiem dokumentów / Skanowanie dwustronne rewersyjne / 50 arkuszy; +B1Szybkość skanowania dwustronnego: do A4, mono: 18 / 19 str./min. - A4, kolor: 8 / 9 str./min.; Szybkość skanowania jednostronnego: do A4, mono: 41 / 43 str./min. - A4, kolor: 19 / 20 str./min.
Rozdz. skanowania 1200 X 600 ppi (mono), 600 X 600 ppi (kolor)
</t>
    </r>
    <r>
      <rPr>
        <u val="single"/>
        <sz val="10"/>
        <rFont val="Arial"/>
        <family val="2"/>
      </rPr>
      <t>Faksowanie</t>
    </r>
    <r>
      <rPr>
        <sz val="10"/>
        <rFont val="Arial"/>
        <family val="2"/>
      </rPr>
      <t xml:space="preserve">
Szybkość modemu ITU T.30, V.34 Half-Duplex, 33.6 Kb/s ITU T.30, V.34 Half-Duplex, 33.6 Kb/s, Dostarczone  z tonerem na 5000  stron, Wbudowany druk dwustronny, Podajnik na 250 arkuszy, Podajnik uniwersalny na 100 arkuszy, Odbiornik na 150 arkuszy, Obsługiwane rodzaje nośników: Zwykły papier, Etykiet papierowe, Koperty, Karton, Folie przeźroczyste, Obsługiwane rozmiary nośników A6, Universal, Statement, Legal, Folio, Koperta DL, A4, Koperta 7 3/4, Koperta 10, Koperta 9, A5, Executive, JIS-B5, Letter, Oficio, Interfejsy standardowe Port USB z tyłu, zgodny ze specyfikacją USB 2.0 Hi-Speed (Typ A), Port USB z przodu, zgodny ze specyfikacją USB 2.0 Hi-Speed (Typ A), USB 2.0 zgodny ze specyfikacją Hi-Speed (Typ B), Jedno gniazdo karty wewnętrznej, Gigabit Ethernet (10/100/1000), Poziom hałasu w czasie pracy do: 57 dBA</t>
    </r>
  </si>
  <si>
    <r>
      <rPr>
        <b/>
        <sz val="8"/>
        <rFont val="Arial"/>
        <family val="2"/>
      </rPr>
      <t>Urządzenie wielofunkcyjne + moduły</t>
    </r>
    <r>
      <rPr>
        <sz val="8"/>
        <rFont val="Arial"/>
        <family val="2"/>
      </rPr>
      <t xml:space="preserve">
Prędkość druku / kopiowania A4 w czerni  36 str./min.; w kolorze  36 str./min. A3 w czerni  18 str./min.; w kolorze  18 str./min.; W dupleksie A4 w czerni  36 str./min.; w kolorze  36 str./min.
Czas pierwszej kopii / wydruku w czerni  5.6 sek.; w kolorze  7.3 sek.
Czas nagrzewania (sek.)  Ok. 20 sek. *
Rozdzielczość kopiowania (dpi)  600 x 600
Skala szarości  256 odcieni
Kopiowanie wielokrotne  1-9,999
Format oryginału  A5-A3
Skalowanie  25-400%, w odstępach co 0,1%; automatyczny zoom
Rozdzielczość drukowania (dpi)  1,800 x 600 1,200 x 1,200
Język opisu strony  PCL 6 (XL 3.0)PCL 5cPostScript 3 (CPSI 3016)XPS
Czcionki drukarki  80 PCL Latin; 137 PostScript 3 Emulation Latin
Funkcje drukowania  Bezpośredni wydruk plików PCL, PS, TIFF, XPS, PDF (v1.7),zaszyfrowanych plików PDF i OOXML (DOCX, XLSX, PPTX); łączenie druku jedno- i dwustronnego na różnych nośnikach (mixmedia i mixplex); programowanie zadań "Easy Set”; nakładka, znak wody, ochrona kopii, druk na kopii 
Prędkość skanowania w kolorze  Do 160 oryg./min. (z opcjonalnym DF-704)
Prędkość skanowania w czerni  Do 160 oryg./min. (z opcjonalnym DF-704)
Rozdzielczość skanowania (dpi)  Maks.: 600 x 600
Tryby skanowania  Skanowanie do poczty mail (Scan-to-Me)Skanowanie do SMB (Scan-to-Home)Skanowanie do FTPSkanowanie do skrzynki użytkownika Skanowanie do USBSkanowanie do WebDAVSkanowanie do DPWSSkanowanie sieciowe TWAIN 
Formaty plików  JPEG; TIFF; PDF; PDF/A 1a i 1b (opcjonalnie); skompresowany PDF; szyfrowany PDF; możliwy do przeszukiwania PDF (opcjonalnie); XPS; skompresowany XPS; PPTX; możliwy do przeszukiwania DOCX/XLSX/PPTX (opcjonalnie)
Miejsca docelowe skanowania  2,100 (pojedyncze + grupy); obsługa LDAP
Standard faksu  Super G3 (opcja)
Transmisja faksu  Analogowa
i-Fax
Kolorowy i-Fax (RFC3949-C)
IP-Fax
Rozdzielczość faksu (dpi)  Maks.: 600 x 600 dpi (ultra-fine)
Kompresja faksu  MH; MR; MMR; JBIG
Prędkość modemu (Kbps)  Do 33.6 Kbps
Miejsca docelowe faksowania  2,100 (pojedyncze + grupy)
Funkcje faksowania  Odpytywanie; przesunięcie czasowe; PC-Faks; odbiór do skrzynki poufnej;
Odbiór do e-mail/FTP/SMB; do 400 programów zadań
Maks. ilość przechowywanych dokumentów  Do 3 000 dokumentów lub 10 000 stron
Rodzaje skrzynek  PubliczneOsobiste (zabezpieczone hasłem lub wymagające autoryzacji) Grupowe (wymagające uwierzytelnienia)
Rodzaje skrzynek systemowych  Bezpieczne drukowanie, Drukowanie zaszyfrowanych plików PDF Odbiór faksów Polling faksów 
Funkcjonalność skrzynek użytkownika  Ponowny wydruk, łączenie, pobieranie, wysyłanie (e-mail/FTP/SMB i Fax)Kopiowanie pomiędzy skrzynkami
Standardowa pamięć systemu (MB)  min 2,048 
Standardowy dysk twardy (GB)  min 250 
Standardowe interfejsy  10-Base-T/100-Base-T/1,000-Base-T Ethernet; USB 2.0
Automatyczny podajnik dokumentów  Do 100 oryginałów; A6-A3; 35-163²
Dostępny RADF lub Dualscan ADF
Rozmiar papieru  A6-SRA3, indywidualnie dobierany rozmiar papieru;papier na bandery maks. 1 200 x 297 mm
Gramatura papieru (g/m²)  52-300 g/m²
Pojemność papieru (arkusze)  min: 1 150 Maks: 6 650 arkuszy
Standardowe podajniki papieru  Taca 1: 500 arkuszy, A5-A3, 52-256 g/m²
Taca 2: 500 arkuszy, A5-SRA3, 52-256 g/m²
Podajnik ręczny: 150 arkuszy, A6-SRA3, własne formaty papieru, baner, 60-300 g/m²
Opcjonalne podajniki papieru  Taca 3: 500 arkuszy, A5-A3, 52-256 g/m²
Taca 3 + 4: 2x 500 arkuszy, A5-A3, 52-256 g/m²
Kaseta o dużej pojemności: 2,500 arkuszy, A4, 52-256 g/m²
Automatyczny dupleks  A5-SRA3; 52-256 g/m²
Tryby wykańczania (opcja)  Offset; grupowanie; sortowanie; zszywanie, dziurkowanie, składanie na środku i listowe, broszura
Pojemność wyjścia (z finiszerem)  Maks.: 3,300 arkuszy
Pojemność wyjścia (bez finiszera)  Maks.: 250 arkuszy
Zszywanie  Maks.: 50 arkuszy lub 48 arkuszy + 2 arkusze okładki (do 209 g/m²)
Pojemność zszywania  Maks. 1,000 arkuszy
Składanie do listu  Do 3 arkuszy jednocześnie
Składanie do listu (pojemność)  Maks.: 30 arkuszy (kaseta); bez ograniczeń
Broszura  Maks.: 20 arkuszy lub 19 arkuszy + 1 arkusz okładki (do 209 g/m²)
Pojemność tacy odbiorczej na broszury  Maks: 100 arkuszy (kaseta); bez ograniczeń
Rekomendowane obciążenie miesięczne (kopie/wydruki)  25 000 stron
Maksymalne obciążenie miesięczne (kopie/wydruki)  125 000 stron
Wydajność tonera czarno-białego  28 000
Wydajność tonerów CMY  26 000
Wydajność sekcji obrazowania czarno-białego  600 000
Wydajność sekcji obrazowania CMY  600 000
Pobór energii  220-240 V / 50/60 HzMniej niż 1,5 kW (system)
Wymiary systemu (Sz.xGł.xWys., mm)  615 x 685 x 771 mm (bez ADF i niższego podajnika papieru), Waga systemu (kg)  Ok. 85 kg.
Urządzenie musi być wyposażone w następujące moduły:
- podajnik dokumentów DF-704, - klawiatura numeryczna KP-101, - 2 x podajnik uniwersalny  PC-210, - taca na banery BT-C1e</t>
    </r>
  </si>
  <si>
    <r>
      <rPr>
        <b/>
        <sz val="10"/>
        <rFont val="Arial"/>
        <family val="2"/>
      </rPr>
      <t>Skaner</t>
    </r>
    <r>
      <rPr>
        <sz val="10"/>
        <rFont val="Arial"/>
        <family val="2"/>
      </rPr>
      <t xml:space="preserve">
Rozdzielczość optyczna [dpi] 1200 x 1200
Prędkość skanowania - kolor [s] 8.6
Prędkość skanowania - b/w [s] 8.6
Maksymalny format dokumentu 216 x 297 mm (&gt; A4)
A4
</t>
    </r>
    <r>
      <rPr>
        <u val="single"/>
        <sz val="10"/>
        <rFont val="Arial"/>
        <family val="2"/>
      </rPr>
      <t xml:space="preserve">Kodowanie koloru [bit]
</t>
    </r>
    <r>
      <rPr>
        <sz val="10"/>
        <rFont val="Arial"/>
        <family val="2"/>
      </rPr>
      <t>Czerń i biel: 1-bit
Kolor: wejście 48bit
Kolor: wyjście 24bit
Skala szarości: 16bit
Formaty plików: JPEG, PDF
Inne oprogramowanie: Book Pavilion, Plustek DI Capture
Rozdzielczość sprzętowa 1200
Układ optyczny Sensor CCD
Przyciski 4 przyciski
Zastosowane technologie Przetwornik CCD, SEE, TWAIN
Wspierane systemy operacyjne: rodzina systemów Windows (w tym co najmniej Windows 7)
Interfejs USB 2.0
Załączone wyposażenie:
Płyta CD z oprogramowaniem i dokumentacją
Przewód USB
Przewód zasilający
Waga [kg] 3.4</t>
    </r>
  </si>
  <si>
    <r>
      <rPr>
        <b/>
        <sz val="8"/>
        <rFont val="Arial"/>
        <family val="2"/>
      </rPr>
      <t>Laptop typ 2</t>
    </r>
    <r>
      <rPr>
        <sz val="8"/>
        <rFont val="Arial"/>
        <family val="2"/>
      </rPr>
      <t xml:space="preserve">
Przekątna ekranu 15,6” o rozdzielczości min. 1920x1080. Procesor osiągający w teście CPU Mark co najmniej 4919 punktów, posiadający 2 rdzenie, min taktowanie 2,5 GHz, obsługującym instrukcje x64, posiadający min 3MB cache. min 8 GB pamięci RAM taktowanej prędkością 2133 MHz z możliwościa rozszerzenia do 16GB. 
Dysk min 500 GB HDD (w miejsce dysku HDD dopuszcza się dysk SSD min 128 GB), 
napęd optyczny wewnętrzny DVD-RW, 
klawiatura z częścią numeryczną, 
Karta graficzna zintegrowana, Karta muzyczna zintegrowana, Karta sieciowa zintegrowana Gigabit Ethernet, WIFI b/g/n, Bluetooth 4.0, Liczba głośników 2, Camera &amp; mikrofon, Liczba portów USB min 4, Min 1 USB 3.0, VGA 1, HDMI 1, 
Windows 10 Proffesional PL (64 bit)
powyższa konfiguracja przygotowana przez producenta, 3 lata gwarancji producenta onsite.</t>
    </r>
  </si>
  <si>
    <r>
      <rPr>
        <b/>
        <sz val="8"/>
        <rFont val="Arial"/>
        <family val="2"/>
      </rPr>
      <t>Jednostka centralna (typ 2)</t>
    </r>
    <r>
      <rPr>
        <sz val="8"/>
        <rFont val="Arial"/>
        <family val="2"/>
      </rPr>
      <t xml:space="preserve">
Intel Core i3-4170 (2 rdzenie, 3.70 GHz, 3 MB cache)
Chipset Intel H81
Pamięć RAM 8 GB (DIMM DDR3, 1600 MHz)
Maksymalna obsługiwana ilość pamięci RAM 16 GB
Karta graficzna Intel HD Graphics 4400, NVIDIA GeForce GT 705
Dysk twardy 120 GB SSD SATA III
Wbudowane napędy optyczne Nagrywarka DVD+/-RW DualLayer
Zintegrowana karta dźwiękowa zgodna z Intel High Definition Audio
Łączność: LAN 10/100/1000 Mbps
Rodzaje wejść / wyjść - panel przedni: USB 2.0 - 2 szt., Czytnik kart pamięci - 1 szt., Wyjście słuchawkowe - 1 szt., 
Rodzaje wejść / wyjść - panel tylny: HDMI (karta graficzna) - 1 szt., Wejście mikrofonowe - 1 szt., USB 3.1 Gen. 1 (USB 3.0) - 2 szt., AC-in (wejście zasilania) - 1 szt., Wyjście audio - 2 szt., RJ-45 (LAN) - 1 szt., DVI (karta graficzna) - 1 szt., HDMI - 1 szt., Display Port (karta graficzna) - 1 szt., PS/2 - 2 szt., VGA (D-sub) - 1 szt., USB 2.0 - 2 szt, 
Porty wewnętrzne (wolne): Kieszeń wewnętrzna 2,5" - 1 szt., PCI-e x1 - 2 szt., PCI - 1 szt., SATA III - 2 szt.
Zasilacz 240 W
Zainstalowany system operacyjny Microsoft Windows 7 Pro PL (wersja 64-bitowa)
Gwarancja 36 miesięcy</t>
    </r>
  </si>
  <si>
    <r>
      <rPr>
        <b/>
        <sz val="8"/>
        <rFont val="Arial"/>
        <family val="2"/>
      </rPr>
      <t>Komputer All-in-one typ 1</t>
    </r>
    <r>
      <rPr>
        <sz val="8"/>
        <rFont val="Arial"/>
        <family val="2"/>
      </rPr>
      <t xml:space="preserve">
Typ obudowy: zintegrowana z ekranem o przekątnej min 23,8” oraz matrycą FHD 1920 x 1080. Procesor osiągający w teście CPU Mark co najmniej 4347 punktów, posiadający 2 rdzenie, min taktowanie 2,5 GHz, obsługującym instrukcje x64, posiadający min 3MB cache, min 8 GB pamięci RAM taktowanej prędkością 1600 MHz z możliwością rozbudowy do 16 GB, Karta graficzna zintegrowana, Karta muzyczna zintegrowana, Karta sieciowa zintegrowana Gigabit Ethernet, Dysk HDD min 500 GB, napęd optyczny DVD-RW, Monitor  stand z wbudowanymi głośnikami, Camera &amp; mikrofon, Liczba portów USB min 5, HDMI IN 1, HDMI OUT1
Wyposażenie dodatkowe: Klawiatura, mysz optyczna. 
Windows 10 Proffesional PL (64 bit)
24 Miesiące gwarancji producenta.</t>
    </r>
  </si>
  <si>
    <r>
      <rPr>
        <b/>
        <sz val="8"/>
        <rFont val="Arial"/>
        <family val="2"/>
      </rPr>
      <t>Komputer All-in-one typ 2</t>
    </r>
    <r>
      <rPr>
        <sz val="8"/>
        <rFont val="Arial"/>
        <family val="2"/>
      </rPr>
      <t xml:space="preserve">
Typ obudowy: zintegrowana z ekranem o przekątnej min 21,5” oraz matrycą FHD 1920 x 1080. Procesor osiągający w teście CPU Mark co najmniej 5319 punktów, posiadający 4 rdzenie, min taktowanie 2,5 GHz, obsługującym instrukcje x64, posiadający min 3MB cache, min 8 GB pamięci RAM taktowanej prędkością 1600 MHz z możliwością rozbudowy do 16 GB, Karta graficzna zintegrowana, Karta muzyczna zintegrowana, Karta sieciowa zintegrowana Gigabit Ethernet, Dysk HDD min 500 GB, napęd optyczny DVD-RW, Monitor  stand z wbudowanymi głośnikami, Camera &amp; mikrofon, Liczba portów USB min 5, HDMI IN 1, HDMI OUT1
Wyposażenie dodatkowe: Klawiatura, mysz optyczna. 
Windows 10 Proffesional PL (64 bit)
24 Miesiące gwarancji producenta.</t>
    </r>
  </si>
  <si>
    <r>
      <rPr>
        <b/>
        <sz val="8"/>
        <rFont val="Arial"/>
        <family val="2"/>
      </rPr>
      <t>Komputer All-in-one typ 3</t>
    </r>
    <r>
      <rPr>
        <sz val="8"/>
        <rFont val="Arial"/>
        <family val="2"/>
      </rPr>
      <t xml:space="preserve">
Typ obudowy: zintegrowana z ekranem o przekątnej min 21,5” oraz matrycą FHD 1920 x 1080. Procesor osiągający w teście CPU Mark co najmniej 3874 punktów, posiadający 2 rdzenie, min taktowanie 2,0 GHz, obsługującym instrukcje x64, posiadający min 3MB cache, min 8 GB pamięci RAM taktowanej prędkością 1600 MHz z możliwością rozbudowy do 16 GB, Karta graficzna zintegrowana, Karta muzyczna zintegrowana, Karta sieciowa zintegrowana Gigabit Ethernet, Dysk HDD min 500 GB, napęd optyczny DVD-RW, Monitor  stand z wbudowanymi głośnikami, Camera &amp; mikrofon, Liczba portów USB min 5, HDMI IN 1, HDMI OUT1
Wyposażenie dodatkowe: Klawiatura, mysz optyczna. 
Windows 10 Proffesional PL (64 bit)
24 Miesiące gwarancji producenta.</t>
    </r>
  </si>
  <si>
    <r>
      <rPr>
        <b/>
        <sz val="8"/>
        <rFont val="Arial"/>
        <family val="2"/>
      </rPr>
      <t>Laptop typ 1</t>
    </r>
    <r>
      <rPr>
        <sz val="8"/>
        <rFont val="Arial"/>
        <family val="2"/>
      </rPr>
      <t xml:space="preserve">
Przekątna ekranu 17,3” o rozdzielczości min. HD+. Procesor osiągający w teście CPU Mark co najmniej 4204 punktów, posiadający 2 rdzenie, min taktowanie 2,5 GHz, obsługującym instrukcje x64, posiadający min 3MB cache. min 8 GB pamięci RAM taktowanej prędkością 1600 MHz z możliwością rozszerzenia do 16GB. 
Dysk min 500 GB HDD (w miejsce dysku HDD dopuszcza się dysk SSD min 128 GB), 
napęd optyczny wewnętrzny DVD-RW, 
klawiatura z częścią numeryczną, 
Karta graficzna zintegrowana, Karta muzyczna zintegrowana, Karta sieciowa zintegrowana Gigabit Ethernet, WIFI b/g/n, Bluetooth 4.0, Liczba głośników 2, Camera &amp; mikrofon, Liczba portów USB min 3, Min 1 USB 3.0, VGA 1, HDMI 1, 
Windows 10 (lub 8.1) Proffesional PL (64 bit)
powyższa konfiguracja przygotowana przez producenta, 3 lata gwarancji producenta</t>
    </r>
  </si>
  <si>
    <r>
      <rPr>
        <b/>
        <sz val="6"/>
        <rFont val="Arial"/>
        <family val="2"/>
      </rPr>
      <t xml:space="preserve">DVD-RW Verbatim 10szt
</t>
    </r>
    <r>
      <rPr>
        <sz val="6"/>
        <rFont val="Arial"/>
        <family val="2"/>
      </rPr>
      <t xml:space="preserve">
DVD-RW wielokrotny zapis, 4.7GB, 4x, opakowanie całe 10szt</t>
    </r>
  </si>
  <si>
    <t>Razem zamówienie podstawowe:</t>
  </si>
  <si>
    <t>Razem zamówienie opcjonalne 30%:</t>
  </si>
  <si>
    <t>38651000-3</t>
  </si>
  <si>
    <t>38650000-6</t>
  </si>
  <si>
    <t>32351000-8</t>
  </si>
  <si>
    <r>
      <rPr>
        <u val="single"/>
        <sz val="9"/>
        <rFont val="Arial"/>
        <family val="2"/>
      </rPr>
      <t>Dwusilnikowy napęd do slidera z poz. 9</t>
    </r>
    <r>
      <rPr>
        <sz val="9"/>
        <rFont val="Arial"/>
        <family val="2"/>
      </rPr>
      <t xml:space="preserve">
Podstawowe funkcje::
- Dwa tryby pracy: video oraz time-lapse (z interwałem lub bez)
- Jazda w różnych płaszczyznach
- Automatyczna synchronizacja silnika jazdy z silnikiem panoramy/pochyłu
- Zaawansowane algorytmy obliczania trasy, pozycji i prędkości jazdy wózka
- Bank pamięci z możliwością zapisu 10 różnych zestawów ustawień
- Wyzwalanie migawki z poziomu kontrolera
- Opóźnienie startu i zapętlenie jazdy
- Regulacja prędkości
- Wielostopniowy RAMP
- Regulacja mocy silników
- Informacja o stanie baterii
- Wielogodzinna praca z jednym akumulatorem
- Możliwość instalacji „talerza” do zdjęć obrotowych
- Prędkość min. w trybie Video, ruch posuwu: 0,12 mm/sec.
- Prędkość maks. w trybie Video, ruch posuwu: 90 mm/sec.
- Minimalny czas pełnego obrotu w trybie Video, ruch panoramowania: ok.14 sec.
- Maksymalny czas pełnego obrotu w trybie Video, ruch panoramowania: ok. 320 sec.
Maks. obciążenie wózka, ruch poziomy: ok. 6 kg
Maks. obciążenie wózka, ruch pionowy: ok. 3 kg
Dodatkowe wyposażenie: Akumulatory do zasilania napędu 7,4V 7800mAh - 3 szt.</t>
    </r>
  </si>
  <si>
    <r>
      <rPr>
        <u val="single"/>
        <sz val="9"/>
        <rFont val="Arial"/>
        <family val="2"/>
      </rPr>
      <t xml:space="preserve"> Nakamerowa lampa oświetleniowa do kamer i aparatów z dimmerem</t>
    </r>
    <r>
      <rPr>
        <sz val="9"/>
        <rFont val="Arial"/>
        <family val="2"/>
      </rPr>
      <t xml:space="preserve">
Lampka ma charakteryzować się funkcjonalnością nie gorszą niż:
- Regulacją temperatury barwowej
- Napięcie: 7,4-14,8V
- Źródło światła: dioda LED.
- typ akumulatora zazilającego: 2300 nAh
Zestaw powinien zawierać:
- Lampa diodowa LED
- Akumulator 7.4V o pojemności 2300mAh,
- Ładowarka akumulatorów,
- Kabel samochodowy do zasilania lampki lub ładowarki akumulatorów,
- Dyfuzor rozpraszający (neutralny),
- Głowica kulowa z możliwością montażu na stopce aparatu lub na gwincie 1/4'',
- Torba mieszcząca wszystkie akcesoria zestawu.
Dodatkowe wyposażenie: Akumulatory do zasilania napędu 7,4V 2200mAh - 3 szt.</t>
    </r>
  </si>
  <si>
    <t>31430000-9</t>
  </si>
  <si>
    <t>32582000-6</t>
  </si>
  <si>
    <r>
      <t>aparat fotograficzny w komplecie z obiektywem 14-42 mm</t>
    </r>
    <r>
      <rPr>
        <sz val="7"/>
        <rFont val="Arial"/>
        <family val="2"/>
      </rPr>
      <t xml:space="preserve">
aparat ma charakteryzować się parametrami nie gorszymi niż:
- Rodzaj aparatu: aparat bezlusterkowy z wymienną optyką
- Liczba pikseli: 16,0 mln pikseli
- rodzaj matrycy: 17.3x13 mm (4/3) MOS
- Zoom cyfrowy: 4,0
- Format zapisu  
• Zdjęcia:  JPEG+RAW
• Filmy: AVCHD, MP4
• Dźwięk: Dolby Digital stereo (AVCHD), AAC stereo (MP4)
- Dostępne rozdzielczości foto: 4592 x 3448, 4592 x 3064 (3:2), 4592 x 2584 (16:9), 3424 x 3424 (1:1), 3232 x 2424, 2272 x 1704, 1824 x 1368, 
- Dostępne rozdzielczości video:   
• dla MP4: [4K] 3840x2160:4K/30p 100 Mb/s, 4K/24p 100 Mb/s, 3840x2160:4K/25p 100 Mb/s, 4K/24p 100 Mb/s, [Full HD] 1920x1080:FHD/60p 28 Mb/s,  1920x1080:FHD/50p 28 Mb/s, FHD/25p: 20 Mb/s/[HD] 
• dla AVCHD: [Full HD] 1920x1080: nagranie FHD/60p 28 Mb/s, 60p/[Full HD] 1920x1080: nagranie FHD/60i 17 Mb/s, 60i/[Full HD] 1920x1080: nagranie FHD/30p 24 Mb/s, 60i (wydajność przetwornika 30 kl./s)/[Full HD] 1920x1080:FHD/24p 24 Mb/s,  nagranie FHD/50p 28Mb/s, 50p/[Full HD] 1920x1080: nagranie FHD/50i 17 Mb/s, 50i/[Full HD] 1920x1080: nagranie FHD/25p 24 Mb/s, 50i (wydajność przetwornika 25 kl./s)/[Full HD] 1920x1080:FHD/24p 24 Mb/s
- Zakres ISO:  Auto, 200 - 25600 ISO z krokiem co 1/3 EV, Inteligentne ISO 
- Migawka  • 60 s - 1/4000 s, Bulb (do 2 min.)
• 1/16000 - migawka elektroniczna
• 1/16000 - 1/25 - tryb filmowy
• Funkcja wyzwalania migawki dotykiem
- Typ złącza obiektywu: micro 4/3
- Rodzaj pamięci: Secure Digital, SDHC, SDXC
- ekran (cale): 3,0 (LCD ze statycznym panelem dotykowym)
- Lampa błyskowa wbudowana
- komunikacja przez Wi-Fi
- Kolor: czarny
- funkcje dodatkowe: fotografia poklatkowa, funkcja detekcji kierunku ruchu
- Zasilanie: akumulator Li-Ion
- Waga: około 400 g 
- właściwości obiektywu: przysłna kołowa, F3,5 - 5,6, ogniskowa f=14mm do 42mm (odpowiednik 14-42 mm), mocowanie standardu micro 4/3, filtr ø52 mm</t>
    </r>
  </si>
  <si>
    <r>
      <rPr>
        <u val="single"/>
        <sz val="8"/>
        <rFont val="Arial"/>
        <family val="2"/>
      </rPr>
      <t>obiektyw stałoogniskowy 30 mm f/2,8 do aparatu fotograficznego z poz. 1</t>
    </r>
    <r>
      <rPr>
        <sz val="8"/>
        <rFont val="Arial"/>
        <family val="2"/>
      </rPr>
      <t xml:space="preserve">
Obiektyw ma charakteryzować się funkcjonalnością nie gorszą niż:
- Ogniskowa: stała 30 mm
- Mocowanie: standard micro 4/3
- Optyczny stabilizator obrazu: O.I.S.
- Długość ogniskowej:    f=30 mm (odpowiednik dla kliszy 35 mm: 60 mm)
- Rodzaj przysłony:     Przysłona kołowa
- Maksymalna przysłona:    F2,8
- Minimalna przysłona:    F22
- Najmniejsza odległość dla ustawienia ostrości:    około 0,1 m
- Dane ogólne    Kąt podglądu    40°
- Rozmiar filtra    φ46mm / 1.8in
- Maks. średnica    φ 58,8 mm / 2,3 cala0
- Standardowe wyposażenie: osłona obiektywu, tylna osłona obiektywu, pokrowiec do przechowywania obiektywu
- Wyposażenie dodatkowe: filtr UV nakręcany na obiektyw</t>
    </r>
  </si>
  <si>
    <r>
      <rPr>
        <u val="single"/>
        <sz val="8"/>
        <rFont val="Arial"/>
        <family val="2"/>
      </rPr>
      <t>obiektyw stałoogniskowy 15 mm f/1,7 do aparatu fotograficznego z poz. 1</t>
    </r>
    <r>
      <rPr>
        <sz val="8"/>
        <rFont val="Arial"/>
        <family val="2"/>
      </rPr>
      <t xml:space="preserve">
Obiektyw ma charakteryzować się funkcjonalnością nie gorszą niż:
- Ogniskowa: stała 15 mm
- Mocowanie - micro 4/3
- Ogniskowa: 15 mm (odpowiednik ogniskowej 30 mm w aparacie formatu 35 mm)
- Jasność: f/1,7
- Min. otwór przysłony: f/16
- Min. odległość ostrzenia: 0,2 m
- Obudowa metalowa
Maks. powiększenie: ok. 0,1x 
Kąt widzenia: 72°
Średnica filtra: 46 mm
- Standardowe wyposażenie: osłona obiektywu, tylna osłona obiektywu, pokrowiec do przechowywania obiektywu
- Wyposażenie dodatkowe: filtr UV nakręcany na obiektyw</t>
    </r>
  </si>
  <si>
    <r>
      <rPr>
        <u val="single"/>
        <sz val="8"/>
        <rFont val="Arial"/>
        <family val="2"/>
      </rPr>
      <t>obiektyw stałoogniskowy 25 mm f/1,7 do aparatu fotograficznego z poz. 1</t>
    </r>
    <r>
      <rPr>
        <sz val="8"/>
        <rFont val="Arial"/>
        <family val="2"/>
      </rPr>
      <t xml:space="preserve">
Obiektyw ma charakteryzować się funkcjonalnością nie gorszą niż:
- Ogniskowa: stała 15 mm
- Mocowanie - micro 4/3
- Ogniskowa: 25 mm 
- Jasność: f/1,7
- Maksymalna przysłona:    F 1.7
- Minimalna przysłona    F 22
- Kąt widzenia:    47 °
- Średnica filtra:    46 mm
- Minimalna odległość ostrzenia:   25 cm
- Standardowe wyposażenie: osłona obiektywu, tylna osłona obiektywu, pokrowiec do przechowywania obiektywu
- Wyposażenie dodatkowe: filtr UV nakręcany na obiektyw</t>
    </r>
  </si>
  <si>
    <r>
      <rPr>
        <u val="single"/>
        <sz val="8"/>
        <rFont val="Arial"/>
        <family val="2"/>
      </rPr>
      <t>obiektyw zmiennoogniskowy 12-35 mm f/2,8 do aparatu fotograficznego z poz. 1</t>
    </r>
    <r>
      <rPr>
        <sz val="8"/>
        <rFont val="Arial"/>
        <family val="2"/>
      </rPr>
      <t xml:space="preserve">
Obiektyw ma charakteryzować się funkcjonalnością nie gorszą niż:
- Mocowanie - micro 4/3
- Optyczny stabilizator obrazu: O.I.S.
- Długość ogniskowej f=12-35mm (odpowiednik w aparacie analogowym 35mm: 24-70mm)
- Rodzaj przysłony: Przysłona kołowa
- Minimalna przysłona F22
- Maksymalna przysłona F2,8
- Najmniejsza odległość dla ustawienia ostrości 0.25m
- Maksymalne powiększenie Około 0.17x / 0.34x (odpowiednik w aparacie 35mm)
- Kąt podglądu 84°(Wide) do 34°(TELE)
- Rozmiar filtra φ58mm
- Maks. średnica φ67.6mm
- Standardowe wyposażenie: Pokrywka obiektywu, Osłona przeciwsłoneczna do obiektywu, 
Osłona mocowania obiektywu, Pokrowiec do obiektywu
- Standardowe wyposażenie: osłona obiektywu, tylna osłona obiektywu, pokrowiec do przechowywania obiektywu
- Wyposażenie dodatkowe: filtr UV nakręcany na obiektyw</t>
    </r>
  </si>
  <si>
    <r>
      <rPr>
        <u val="single"/>
        <sz val="8"/>
        <rFont val="Arial"/>
        <family val="2"/>
      </rPr>
      <t>obiektyw zmiennoogniskowy 9-18 mm f/4,0-5,6 do aparatu fotograficznego z poz. 1</t>
    </r>
    <r>
      <rPr>
        <sz val="8"/>
        <rFont val="Arial"/>
        <family val="2"/>
      </rPr>
      <t xml:space="preserve">
Obiektyw ma charakteryzować się funkcjonalnością nie gorszą niż:
- Mocowanie: micro 4/3
- Ogniskowa [mm]: 9 - 18
- Minimalna przysłona: 22
- Maksymalna przysłona: 4,0  5.6
- Kąt widzenia [stopnie:] 100 - 62
- Dystans minimalny [cm]: 25
- Średnica filtra [mm]: 52
- Powiększenie: x0.1
- Standardowe wyposażenie: osłona obiektywu, tylna osłona obiektywu, pokrowiec do przechowywania obiektywu
- Wyposażenie dodatkowe: filtr UV nakręcany na obiektyw</t>
    </r>
  </si>
  <si>
    <r>
      <rPr>
        <u val="single"/>
        <sz val="7"/>
        <rFont val="Arial"/>
        <family val="2"/>
      </rPr>
      <t>Aparat fotograficzny ze zintegrowanym obiektywem</t>
    </r>
    <r>
      <rPr>
        <sz val="7"/>
        <rFont val="Arial"/>
        <family val="2"/>
      </rPr>
      <t xml:space="preserve">
Aparat ma charakteryzować się funkcjonalnością nie gorszą niż:
- Typ aparatu: aparat kompaktowy
- Typ matrycy: CMOS o przekątnej 1 cal 
- Rozdzielczość efektywna [mln punktów]: 20.1
- Typ obiektywu: zintegrowany, zmiennoogniskowy
- Zoom optyczny: x2.9
- Zoom cyfrowy: x11
- Maksymalna przysłona: f/1.8 - f/2.8
- Ogniskowa [mm]: 8.8 - 25.7 (ekw. dla 35mm) 24 - 70
- Minimalna odległość (makro): 5 cm
- Rodzaj lampy: wbudowana - podnoszona
- Cechy ekranu: ruchomy ekran o przekątnej około 3 cali
- wizjer: tak
- Nośnik danych: karty pamięci typu SD i MS 
- Format zapisu zdjęć: JPEG i RAW
- Maks. rozdzielczość zdjęć: 5472 x 3648
- Format zapisu filmów: AVCHD , MP4
- Maks. rozdzielczość filmów: 4K Ultra HD (3840 x 2160) 
- Szybkość nagrywania (ilość kl./s): 
• dla 50p i 25p: (1920 x 1080, 250 kl./s), (1920 x 1080, 500 kl./s),  (1920 x 1080, 1000 kl./s) 
• dla 60p, 30p i 24p: (1920 x 1080, 240 kl./s), (1920 x 1080, 480 kl./s), (1920 x 1080, 960 kl./s) 
- Rozmiar obrazu w trakcie nagrywania filmu: 17 MP (5472 x 3080) / 7,5 MP (3648 x 2056) / 4,2 MP (2720 x 1528)
- Rejestrowanie dźwięku: Stereofoniczne
- Czułość: 125 - 12800
- Łączność bezprzewodowa: NFC, Wi-Fi 
- Minimalne oświetlenie (film) dla trybu automatycznego: 1,2 luksa
- Źródło zasilania: akumulator litowo-jonowy
- Inne funkcje: ultraszybli system regulacji ostrości (AF), Regulacja poziomu dźwięku przy nagrywaniu filmów, optyczny stabilizator obrazu, w pełni manualny tryb filmowy, zebra,
- złącza: USB, HDMI, gniazdo dla zewnętrznego mikrofonu</t>
    </r>
  </si>
  <si>
    <r>
      <rPr>
        <u val="single"/>
        <sz val="9"/>
        <rFont val="Arial"/>
        <family val="2"/>
      </rPr>
      <t>Stabilizator żyroskopowy do filmowania aparatami fotograficznymi i małymi kamerami</t>
    </r>
    <r>
      <rPr>
        <sz val="9"/>
        <rFont val="Arial"/>
        <family val="2"/>
      </rPr>
      <t xml:space="preserve">
Stabilizator ma charakteryzować się funkcjonalnością nie gorszą niż:
- 32-bitowe mikrokontrolery na 3 osiach
- 3x360 stopni obrotu
- Tryby sterowania:
• Za pomocą pilota
• Przez Wi-Fi za pomocą aplikacji w smartfonie
• Przewodowa kontrola funkcjami aparatu podczas nagrywania z poziomu gimbala
- szybki, prosty i beznarzędziowy system montażu aparatu/kamery 
- 1/4" gwint w dolnej części rękojeści
- wyjście wideo dostępne poprzez gniazdo 3,5mm
- Wymagane tryby pracy:
• Tryb Follow Pan: Kamera płynnie podąża za ruchem obrotu uchwytu (w kierunku prostopadłym do pionowej osi przecięcia).
• Tryb Follow Pan-Pitch: Kamera płynnie podąża za ruchem obrotu uchwytu oraz w kierunku wychylenia góra - dół
• Tryb blokady osi: blokuje osie obrotu w pozycji, w której został włączony.
• Tryb odwrócony: Pozwala na trzymanie gimbala do góry nogami, rękojeścią do góry. 
- Wymagana długa (conajmniej 3 godzinna) praca gimbala na jednym zestawie akumulatorów
Wymagana kompatybilność mocowania i współpracy z aparatami z pozycji 1 i 7  
- W zestawie: gimbal, wspornik obiektywu, wspornik obiektywu (śruba)
śruba montażowa, kabel Micro USB, 2x bateria 3600 mAh
Ładowarka do baterii 26500 Li-ion, walizka</t>
    </r>
  </si>
  <si>
    <r>
      <rPr>
        <u val="single"/>
        <sz val="8"/>
        <rFont val="Arial"/>
        <family val="2"/>
      </rPr>
      <t xml:space="preserve">akumulator typu AA (R6) </t>
    </r>
    <r>
      <rPr>
        <sz val="8"/>
        <rFont val="Arial"/>
        <family val="2"/>
      </rPr>
      <t xml:space="preserve">
akumulator ma charakteryzować się funkcjonalnością nie gorszą niż:
- pojemność typowa: 2500 mAh, 
- pojemność minimalna gwarantowana przez producenta: 2400 mAh
- napięcie: 1.2 V
- rozmiar: AA (R6)
- typ: Ni-MH
- Ilość ładowań: 500
- możliwość ładowania w dowolnej ładowarce ładującej akumulatory typu Ni-MH
- zachowuje 75% pojemności po 12 miesiącach użytkowania
- pracuje w niskich temperaturach do -20 st. C!
- ilość sztuk w komplecie: 4 szt zapakowane w pudełko - BOX</t>
    </r>
  </si>
  <si>
    <r>
      <rPr>
        <u val="single"/>
        <sz val="8"/>
        <rFont val="Arial"/>
        <family val="2"/>
      </rPr>
      <t xml:space="preserve">karta pamięci SD-HC o pojemności 64 GB </t>
    </r>
    <r>
      <rPr>
        <sz val="8"/>
        <rFont val="Arial"/>
        <family val="2"/>
      </rPr>
      <t xml:space="preserve">
karta ma charakteryzować się funkcjonalnością nie gorszą niż:
- pojemność pamięci:  32 GB
- prędkość odczytu (Megabajty na sek.) :  95 MB/s
- prędkość zapisu (Megabajty na sek.) :  90 MB/s
- klasa pamięci:  Class10
- standard pamięci: SDHC, UHS-1 </t>
    </r>
  </si>
  <si>
    <r>
      <t xml:space="preserve">Nazwa i oznaczenie produktu oferowanego </t>
    </r>
    <r>
      <rPr>
        <b/>
        <sz val="8"/>
        <color indexed="10"/>
        <rFont val="Arial CE"/>
        <family val="0"/>
      </rPr>
      <t>(WYPEŁNIAJĄ WSZYSCY WYKONACY)</t>
    </r>
  </si>
  <si>
    <r>
      <t>Nazwa i oznaczenie produktu oferowanego</t>
    </r>
    <r>
      <rPr>
        <b/>
        <sz val="8"/>
        <color indexed="10"/>
        <rFont val="Arial CE"/>
        <family val="0"/>
      </rPr>
      <t xml:space="preserve"> (WYPEŁNIAJĄ WSZYSCY WYKONACY)</t>
    </r>
  </si>
  <si>
    <r>
      <rPr>
        <b/>
        <sz val="8"/>
        <rFont val="Arial CE"/>
        <family val="0"/>
      </rPr>
      <t xml:space="preserve">Nazwa i oznaczenie produktu oferowanego </t>
    </r>
    <r>
      <rPr>
        <b/>
        <sz val="8"/>
        <color indexed="10"/>
        <rFont val="Arial CE"/>
        <family val="0"/>
      </rPr>
      <t>(WYPEŁNIAJĄ WSZYSCY WYKONACY)</t>
    </r>
  </si>
  <si>
    <r>
      <t xml:space="preserve">Slider o długości 130 cm
</t>
    </r>
    <r>
      <rPr>
        <sz val="9"/>
        <rFont val="Arial"/>
        <family val="2"/>
      </rPr>
      <t>Stabilizator ma charakteryzować się funkcjonalnością nie gorszą niż:
- całkowita długość: około 130 cm,
- szerokość profilu prowadzącego: około 50 mm,
- rozstaw stopek: około 190 mm
- regulacja wysokości_ około 25 mm,
- przesuwne płytki instalacyjne do statywów z otworami 3/8”  i 1/4”,
- waga około 3 kg
- udźwig około 5 kg,
- regulowany docisk rolek za pomocą śrub mimośrodowych,
- hamulec postojowy boczny.
- pokrowiec transportowy na slider
Wyposażenie dodatkowe:
- Stabilny statyw trójnożny  statyw z głowicą kulową i zestawem podpór przeznaczony nocowania sliderado sliderów
- Pokrowiec transportowy mogący pomieścić statyw oraz zestaw podpór
- Trójkierunkowa głowica kulowa - z systemem mocowania Manfrotto 501PL
- Silnik pochyłu (Tilt)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</si>
</sst>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0"/>
      <name val="Arial CE"/>
      <family val="0"/>
    </font>
    <font>
      <sz val="11"/>
      <color indexed="8"/>
      <name val="Calibri"/>
      <family val="2"/>
    </font>
    <font>
      <sz val="8"/>
      <name val="Arial CE"/>
      <family val="2"/>
    </font>
    <font>
      <b/>
      <i/>
      <sz val="10"/>
      <name val="Arial CE"/>
      <family val="2"/>
    </font>
    <font>
      <sz val="9"/>
      <name val="Arial CE"/>
      <family val="2"/>
    </font>
    <font>
      <b/>
      <sz val="9"/>
      <name val="Arial CE"/>
      <family val="2"/>
    </font>
    <font>
      <sz val="6"/>
      <name val="Arial"/>
      <family val="2"/>
    </font>
    <font>
      <sz val="8"/>
      <name val="Arial"/>
      <family val="2"/>
    </font>
    <font>
      <b/>
      <sz val="8"/>
      <name val="Arial"/>
      <family val="2"/>
    </font>
    <font>
      <sz val="10"/>
      <name val="Arial"/>
      <family val="2"/>
    </font>
    <font>
      <b/>
      <sz val="6"/>
      <name val="Arial"/>
      <family val="2"/>
    </font>
    <font>
      <sz val="9"/>
      <name val="Arial"/>
      <family val="2"/>
    </font>
    <font>
      <i/>
      <sz val="10"/>
      <name val="Arial CE"/>
      <family val="2"/>
    </font>
    <font>
      <b/>
      <sz val="10"/>
      <name val="Arial"/>
      <family val="2"/>
    </font>
    <font>
      <u val="single"/>
      <sz val="10"/>
      <name val="Arial"/>
      <family val="2"/>
    </font>
    <font>
      <u val="single"/>
      <sz val="7"/>
      <name val="Arial"/>
      <family val="2"/>
    </font>
    <font>
      <sz val="7"/>
      <name val="Arial"/>
      <family val="2"/>
    </font>
    <font>
      <u val="single"/>
      <sz val="8"/>
      <name val="Arial"/>
      <family val="2"/>
    </font>
    <font>
      <sz val="9"/>
      <color indexed="8"/>
      <name val="Arial"/>
      <family val="2"/>
    </font>
    <font>
      <u val="single"/>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CE"/>
      <family val="0"/>
    </font>
    <font>
      <b/>
      <sz val="8"/>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6" fillId="0" borderId="10" xfId="0" applyFont="1" applyFill="1" applyBorder="1" applyAlignment="1" applyProtection="1">
      <alignment horizontal="left" vertical="top" wrapText="1"/>
      <protection/>
    </xf>
    <xf numFmtId="0" fontId="7" fillId="0" borderId="10" xfId="0" applyFont="1" applyFill="1" applyBorder="1" applyAlignment="1" applyProtection="1">
      <alignment horizontal="center" vertical="center"/>
      <protection/>
    </xf>
    <xf numFmtId="2" fontId="7" fillId="0" borderId="10" xfId="0" applyNumberFormat="1" applyFont="1" applyFill="1" applyBorder="1" applyAlignment="1" applyProtection="1">
      <alignment horizontal="right" vertical="center"/>
      <protection/>
    </xf>
    <xf numFmtId="0" fontId="2" fillId="0" borderId="10" xfId="0" applyFont="1" applyFill="1" applyBorder="1" applyAlignment="1">
      <alignment horizontal="center" vertical="center"/>
    </xf>
    <xf numFmtId="0" fontId="7" fillId="0" borderId="10" xfId="0" applyFont="1" applyFill="1" applyBorder="1" applyAlignment="1" applyProtection="1">
      <alignment horizontal="left" vertical="top" wrapText="1"/>
      <protection/>
    </xf>
    <xf numFmtId="4" fontId="4" fillId="0" borderId="10" xfId="0" applyNumberFormat="1" applyFont="1" applyBorder="1" applyAlignment="1">
      <alignmen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4" fontId="7" fillId="0" borderId="10" xfId="0" applyNumberFormat="1" applyFont="1" applyFill="1" applyBorder="1" applyAlignment="1" applyProtection="1">
      <alignment horizontal="right" vertical="center"/>
      <protection/>
    </xf>
    <xf numFmtId="0" fontId="2" fillId="0" borderId="10" xfId="0" applyNumberFormat="1" applyFont="1" applyBorder="1" applyAlignment="1">
      <alignment horizontal="center" vertical="center"/>
    </xf>
    <xf numFmtId="4" fontId="2" fillId="0" borderId="10" xfId="0" applyNumberFormat="1" applyFont="1" applyBorder="1" applyAlignment="1">
      <alignment vertical="center"/>
    </xf>
    <xf numFmtId="0" fontId="2" fillId="0" borderId="10" xfId="0" applyFont="1" applyBorder="1" applyAlignment="1">
      <alignment horizontal="center" vertical="center"/>
    </xf>
    <xf numFmtId="4" fontId="7" fillId="0" borderId="10" xfId="0" applyNumberFormat="1" applyFont="1" applyFill="1" applyBorder="1" applyAlignment="1" applyProtection="1" quotePrefix="1">
      <alignment horizontal="right" vertical="center"/>
      <protection/>
    </xf>
    <xf numFmtId="0" fontId="7" fillId="0" borderId="11" xfId="0" applyFont="1" applyBorder="1" applyAlignment="1">
      <alignment horizontal="center" vertical="center"/>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vertical="center"/>
    </xf>
    <xf numFmtId="0" fontId="11" fillId="0" borderId="10" xfId="0" applyFont="1" applyFill="1" applyBorder="1" applyAlignment="1" applyProtection="1">
      <alignment horizontal="center" vertical="center" wrapText="1"/>
      <protection/>
    </xf>
    <xf numFmtId="0" fontId="11" fillId="0" borderId="0" xfId="0" applyFont="1" applyAlignment="1">
      <alignment/>
    </xf>
    <xf numFmtId="0" fontId="9" fillId="0" borderId="10" xfId="0" applyFont="1" applyFill="1" applyBorder="1" applyAlignment="1" applyProtection="1">
      <alignment horizontal="left" vertical="top"/>
      <protection/>
    </xf>
    <xf numFmtId="0" fontId="9" fillId="0" borderId="10" xfId="0" applyFont="1" applyFill="1" applyBorder="1" applyAlignment="1" applyProtection="1">
      <alignment horizontal="left" vertical="top" wrapText="1"/>
      <protection/>
    </xf>
    <xf numFmtId="0" fontId="11" fillId="0" borderId="10" xfId="0" applyFont="1" applyFill="1" applyBorder="1" applyAlignment="1" applyProtection="1">
      <alignment horizontal="center" vertical="center"/>
      <protection/>
    </xf>
    <xf numFmtId="0" fontId="6" fillId="0" borderId="10" xfId="0" applyFont="1" applyFill="1" applyBorder="1" applyAlignment="1" applyProtection="1">
      <alignment vertical="center" wrapText="1"/>
      <protection/>
    </xf>
    <xf numFmtId="0" fontId="7" fillId="0" borderId="11" xfId="0" applyFont="1" applyFill="1" applyBorder="1" applyAlignment="1">
      <alignment horizontal="left" vertical="center" wrapText="1"/>
    </xf>
    <xf numFmtId="0" fontId="12" fillId="0" borderId="10" xfId="0" applyFont="1" applyBorder="1" applyAlignment="1">
      <alignment horizontal="center" vertical="center"/>
    </xf>
    <xf numFmtId="0" fontId="12" fillId="0" borderId="10" xfId="0" applyFont="1" applyBorder="1" applyAlignment="1">
      <alignment horizontal="center"/>
    </xf>
    <xf numFmtId="0" fontId="2" fillId="0" borderId="10" xfId="0" applyNumberFormat="1" applyFont="1" applyFill="1" applyBorder="1" applyAlignment="1">
      <alignment horizontal="center" vertical="center"/>
    </xf>
    <xf numFmtId="0" fontId="13"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left" wrapText="1"/>
      <protection/>
    </xf>
    <xf numFmtId="0" fontId="7"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4" fillId="0" borderId="11"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7" fillId="0" borderId="10" xfId="0" applyFont="1" applyFill="1" applyBorder="1" applyAlignment="1">
      <alignment horizontal="left" vertical="center" wrapText="1"/>
    </xf>
    <xf numFmtId="3" fontId="4" fillId="0" borderId="10"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5" fillId="0" borderId="10" xfId="0" applyFont="1" applyFill="1" applyBorder="1" applyAlignment="1">
      <alignment horizontal="left" vertical="center" wrapText="1"/>
    </xf>
    <xf numFmtId="2" fontId="4" fillId="0" borderId="10" xfId="0" applyNumberFormat="1" applyFont="1" applyBorder="1" applyAlignment="1">
      <alignment horizontal="center" vertical="center"/>
    </xf>
    <xf numFmtId="2" fontId="4" fillId="0" borderId="10" xfId="0" applyNumberFormat="1" applyFont="1" applyFill="1" applyBorder="1" applyAlignment="1">
      <alignment horizontal="center" vertical="center"/>
    </xf>
    <xf numFmtId="2"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xf>
    <xf numFmtId="0" fontId="16" fillId="0" borderId="10" xfId="0" applyFont="1" applyFill="1" applyBorder="1" applyAlignment="1">
      <alignment horizontal="left" vertical="center" wrapText="1"/>
    </xf>
    <xf numFmtId="0" fontId="11" fillId="0" borderId="10" xfId="0" applyFont="1" applyBorder="1" applyAlignment="1">
      <alignment horizontal="center" vertical="center"/>
    </xf>
    <xf numFmtId="0" fontId="11"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4" fontId="11" fillId="0" borderId="10" xfId="0" applyNumberFormat="1" applyFont="1" applyFill="1" applyBorder="1" applyAlignment="1" applyProtection="1">
      <alignment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5" fillId="0" borderId="0" xfId="0" applyNumberFormat="1" applyFont="1" applyBorder="1" applyAlignment="1">
      <alignment horizontal="left" vertical="center" wrapText="1" indent="34"/>
    </xf>
    <xf numFmtId="0" fontId="5" fillId="0" borderId="0" xfId="0" applyNumberFormat="1" applyFont="1" applyBorder="1" applyAlignment="1">
      <alignment horizontal="left" vertical="center" indent="34"/>
    </xf>
    <xf numFmtId="0"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5" fillId="0" borderId="0" xfId="0" applyNumberFormat="1" applyFont="1" applyBorder="1" applyAlignment="1">
      <alignment horizontal="center" vertical="center"/>
    </xf>
    <xf numFmtId="0" fontId="36" fillId="0" borderId="1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view="pageLayout" zoomScaleSheetLayoutView="115" workbookViewId="0" topLeftCell="A1">
      <selection activeCell="G3" sqref="G3"/>
    </sheetView>
  </sheetViews>
  <sheetFormatPr defaultColWidth="9.00390625" defaultRowHeight="12.75"/>
  <cols>
    <col min="1" max="1" width="4.75390625" style="2" customWidth="1"/>
    <col min="2" max="2" width="70.375" style="0" bestFit="1" customWidth="1"/>
    <col min="3" max="3" width="12.875" style="0" customWidth="1"/>
    <col min="4" max="4" width="4.75390625" style="3" customWidth="1"/>
    <col min="5" max="5" width="5.625" style="3" customWidth="1"/>
    <col min="6" max="6" width="9.125" style="0" customWidth="1"/>
    <col min="7" max="7" width="12.00390625" style="0" customWidth="1"/>
    <col min="8" max="8" width="6.375" style="3" customWidth="1"/>
    <col min="9" max="9" width="11.25390625" style="0" customWidth="1"/>
    <col min="10" max="10" width="12.625" style="0" customWidth="1"/>
    <col min="11" max="11" width="47.25390625" style="0" customWidth="1"/>
    <col min="13" max="13" width="10.25390625" style="0" customWidth="1"/>
  </cols>
  <sheetData>
    <row r="1" spans="1:11" ht="80.25" customHeight="1">
      <c r="A1" s="10" t="s">
        <v>4</v>
      </c>
      <c r="B1" s="12" t="s">
        <v>11</v>
      </c>
      <c r="C1" s="12" t="s">
        <v>7</v>
      </c>
      <c r="D1" s="44" t="s">
        <v>0</v>
      </c>
      <c r="E1" s="44" t="s">
        <v>1</v>
      </c>
      <c r="F1" s="12" t="s">
        <v>2</v>
      </c>
      <c r="G1" s="12" t="s">
        <v>8</v>
      </c>
      <c r="H1" s="13" t="s">
        <v>3</v>
      </c>
      <c r="I1" s="13" t="s">
        <v>9</v>
      </c>
      <c r="J1" s="13" t="s">
        <v>10</v>
      </c>
      <c r="K1" s="71" t="s">
        <v>220</v>
      </c>
    </row>
    <row r="2" spans="1:11" s="1" customFormat="1" ht="12.75">
      <c r="A2" s="14">
        <v>1</v>
      </c>
      <c r="B2" s="15">
        <v>2</v>
      </c>
      <c r="C2" s="14">
        <v>3</v>
      </c>
      <c r="D2" s="15">
        <v>4</v>
      </c>
      <c r="E2" s="14">
        <v>5</v>
      </c>
      <c r="F2" s="15">
        <v>6</v>
      </c>
      <c r="G2" s="14">
        <v>7</v>
      </c>
      <c r="H2" s="15">
        <v>8</v>
      </c>
      <c r="I2" s="14">
        <v>9</v>
      </c>
      <c r="J2" s="15">
        <v>10</v>
      </c>
      <c r="K2" s="14">
        <v>11</v>
      </c>
    </row>
    <row r="3" spans="1:11" ht="162.75" customHeight="1">
      <c r="A3" s="11">
        <v>1</v>
      </c>
      <c r="B3" s="8" t="s">
        <v>196</v>
      </c>
      <c r="C3" s="5" t="s">
        <v>12</v>
      </c>
      <c r="D3" s="5" t="s">
        <v>13</v>
      </c>
      <c r="E3" s="5">
        <v>51</v>
      </c>
      <c r="F3" s="6">
        <v>0</v>
      </c>
      <c r="G3" s="9">
        <f>E3*F3</f>
        <v>0</v>
      </c>
      <c r="H3" s="10">
        <v>23</v>
      </c>
      <c r="I3" s="9">
        <f>G3*H3%</f>
        <v>0</v>
      </c>
      <c r="J3" s="9">
        <f>G3+I3</f>
        <v>0</v>
      </c>
      <c r="K3" s="4"/>
    </row>
    <row r="4" spans="1:11" ht="157.5" customHeight="1">
      <c r="A4" s="11">
        <v>2</v>
      </c>
      <c r="B4" s="8" t="s">
        <v>197</v>
      </c>
      <c r="C4" s="5" t="s">
        <v>12</v>
      </c>
      <c r="D4" s="5" t="s">
        <v>13</v>
      </c>
      <c r="E4" s="5">
        <v>48</v>
      </c>
      <c r="F4" s="6">
        <v>0</v>
      </c>
      <c r="G4" s="9">
        <f>E4*F4</f>
        <v>0</v>
      </c>
      <c r="H4" s="10">
        <v>23</v>
      </c>
      <c r="I4" s="9">
        <f>G4*H4%</f>
        <v>0</v>
      </c>
      <c r="J4" s="9">
        <f>G4+I4</f>
        <v>0</v>
      </c>
      <c r="K4" s="4"/>
    </row>
    <row r="5" spans="1:11" ht="129.75" customHeight="1">
      <c r="A5" s="11">
        <v>3</v>
      </c>
      <c r="B5" s="8" t="s">
        <v>198</v>
      </c>
      <c r="C5" s="5" t="s">
        <v>14</v>
      </c>
      <c r="D5" s="5" t="s">
        <v>13</v>
      </c>
      <c r="E5" s="5">
        <v>60</v>
      </c>
      <c r="F5" s="6">
        <v>0</v>
      </c>
      <c r="G5" s="9">
        <f>E5*F5</f>
        <v>0</v>
      </c>
      <c r="H5" s="10">
        <v>23</v>
      </c>
      <c r="I5" s="9">
        <f>G5*H5%</f>
        <v>0</v>
      </c>
      <c r="J5" s="9">
        <f>G5+I5</f>
        <v>0</v>
      </c>
      <c r="K5" s="4"/>
    </row>
    <row r="6" spans="1:11" ht="144.75" customHeight="1">
      <c r="A6" s="11">
        <v>4</v>
      </c>
      <c r="B6" s="8" t="s">
        <v>199</v>
      </c>
      <c r="C6" s="26" t="s">
        <v>14</v>
      </c>
      <c r="D6" s="5" t="s">
        <v>13</v>
      </c>
      <c r="E6" s="7">
        <v>23</v>
      </c>
      <c r="F6" s="6">
        <v>0</v>
      </c>
      <c r="G6" s="9">
        <f>E6*F6</f>
        <v>0</v>
      </c>
      <c r="H6" s="10">
        <v>23</v>
      </c>
      <c r="I6" s="9">
        <f>G6*H6%</f>
        <v>0</v>
      </c>
      <c r="J6" s="9">
        <f>G6+I6</f>
        <v>0</v>
      </c>
      <c r="K6" s="4"/>
    </row>
    <row r="7" spans="1:11" ht="168" customHeight="1">
      <c r="A7" s="11">
        <v>5</v>
      </c>
      <c r="B7" s="8" t="s">
        <v>194</v>
      </c>
      <c r="C7" s="26" t="s">
        <v>14</v>
      </c>
      <c r="D7" s="5" t="s">
        <v>13</v>
      </c>
      <c r="E7" s="7">
        <v>33</v>
      </c>
      <c r="F7" s="6">
        <v>0</v>
      </c>
      <c r="G7" s="9">
        <f>E7*F7</f>
        <v>0</v>
      </c>
      <c r="H7" s="10">
        <v>23</v>
      </c>
      <c r="I7" s="9">
        <f>G7*H7%</f>
        <v>0</v>
      </c>
      <c r="J7" s="9">
        <f>G7+I7</f>
        <v>0</v>
      </c>
      <c r="K7" s="4"/>
    </row>
    <row r="8" spans="1:11" ht="125.25" customHeight="1">
      <c r="A8" s="11">
        <v>6</v>
      </c>
      <c r="B8" s="8" t="s">
        <v>185</v>
      </c>
      <c r="C8" s="26" t="s">
        <v>14</v>
      </c>
      <c r="D8" s="5" t="s">
        <v>13</v>
      </c>
      <c r="E8" s="7">
        <v>11</v>
      </c>
      <c r="F8" s="6">
        <v>0</v>
      </c>
      <c r="G8" s="9">
        <f>E8*F8</f>
        <v>0</v>
      </c>
      <c r="H8" s="10">
        <v>23</v>
      </c>
      <c r="I8" s="9">
        <f>G8*H8%</f>
        <v>0</v>
      </c>
      <c r="J8" s="9">
        <f>G8+I8</f>
        <v>0</v>
      </c>
      <c r="K8" s="4"/>
    </row>
    <row r="9" spans="1:11" s="27" customFormat="1" ht="210" customHeight="1">
      <c r="A9" s="11">
        <v>7</v>
      </c>
      <c r="B9" s="8" t="s">
        <v>179</v>
      </c>
      <c r="C9" s="26" t="s">
        <v>15</v>
      </c>
      <c r="D9" s="5" t="s">
        <v>16</v>
      </c>
      <c r="E9" s="35">
        <v>2</v>
      </c>
      <c r="F9" s="6">
        <v>0</v>
      </c>
      <c r="G9" s="9">
        <f>E9*F9</f>
        <v>0</v>
      </c>
      <c r="H9" s="10">
        <v>23</v>
      </c>
      <c r="I9" s="9">
        <f>G9*H9%</f>
        <v>0</v>
      </c>
      <c r="J9" s="9">
        <f>G9+I9</f>
        <v>0</v>
      </c>
      <c r="K9" s="4"/>
    </row>
    <row r="10" spans="1:11" s="27" customFormat="1" ht="228.75" customHeight="1">
      <c r="A10" s="11">
        <v>8</v>
      </c>
      <c r="B10" s="8" t="s">
        <v>195</v>
      </c>
      <c r="C10" s="26" t="s">
        <v>15</v>
      </c>
      <c r="D10" s="5" t="s">
        <v>16</v>
      </c>
      <c r="E10" s="35">
        <v>2</v>
      </c>
      <c r="F10" s="6">
        <v>0</v>
      </c>
      <c r="G10" s="9">
        <f>E10*F10</f>
        <v>0</v>
      </c>
      <c r="H10" s="10">
        <v>23</v>
      </c>
      <c r="I10" s="9">
        <f>G10*H10%</f>
        <v>0</v>
      </c>
      <c r="J10" s="9">
        <f>G10+I10</f>
        <v>0</v>
      </c>
      <c r="K10" s="4"/>
    </row>
    <row r="11" spans="1:11" s="27" customFormat="1" ht="123.75" customHeight="1">
      <c r="A11" s="11">
        <v>9</v>
      </c>
      <c r="B11" s="8" t="s">
        <v>180</v>
      </c>
      <c r="C11" s="26" t="s">
        <v>15</v>
      </c>
      <c r="D11" s="5" t="s">
        <v>16</v>
      </c>
      <c r="E11" s="35">
        <v>1</v>
      </c>
      <c r="F11" s="6">
        <v>0</v>
      </c>
      <c r="G11" s="9">
        <f>E11*F11</f>
        <v>0</v>
      </c>
      <c r="H11" s="10">
        <v>23</v>
      </c>
      <c r="I11" s="9">
        <f>G11*H11%</f>
        <v>0</v>
      </c>
      <c r="J11" s="9">
        <f>G11+I11</f>
        <v>0</v>
      </c>
      <c r="K11" s="4"/>
    </row>
    <row r="12" spans="1:11" s="27" customFormat="1" ht="88.5" customHeight="1">
      <c r="A12" s="11">
        <v>10</v>
      </c>
      <c r="B12" s="8" t="s">
        <v>181</v>
      </c>
      <c r="C12" s="26" t="s">
        <v>15</v>
      </c>
      <c r="D12" s="5" t="s">
        <v>16</v>
      </c>
      <c r="E12" s="35">
        <v>3</v>
      </c>
      <c r="F12" s="6">
        <v>0</v>
      </c>
      <c r="G12" s="9">
        <f>E12*F12</f>
        <v>0</v>
      </c>
      <c r="H12" s="10">
        <v>23</v>
      </c>
      <c r="I12" s="9">
        <f>G12*H12%</f>
        <v>0</v>
      </c>
      <c r="J12" s="9">
        <f>G12+I12</f>
        <v>0</v>
      </c>
      <c r="K12" s="4"/>
    </row>
    <row r="13" spans="1:11" s="27" customFormat="1" ht="207" customHeight="1">
      <c r="A13" s="11">
        <v>11</v>
      </c>
      <c r="B13" s="8" t="s">
        <v>174</v>
      </c>
      <c r="C13" s="26" t="s">
        <v>15</v>
      </c>
      <c r="D13" s="5" t="s">
        <v>16</v>
      </c>
      <c r="E13" s="35">
        <v>1</v>
      </c>
      <c r="F13" s="6">
        <v>0</v>
      </c>
      <c r="G13" s="9">
        <f>E13*F13</f>
        <v>0</v>
      </c>
      <c r="H13" s="10">
        <v>23</v>
      </c>
      <c r="I13" s="9">
        <f>G13*H13%</f>
        <v>0</v>
      </c>
      <c r="J13" s="9">
        <f>G13+I13</f>
        <v>0</v>
      </c>
      <c r="K13" s="4"/>
    </row>
    <row r="14" spans="1:11" s="27" customFormat="1" ht="164.25" customHeight="1">
      <c r="A14" s="11">
        <v>12</v>
      </c>
      <c r="B14" s="8" t="s">
        <v>186</v>
      </c>
      <c r="C14" s="26" t="s">
        <v>14</v>
      </c>
      <c r="D14" s="5" t="s">
        <v>13</v>
      </c>
      <c r="E14" s="35">
        <v>1</v>
      </c>
      <c r="F14" s="6">
        <v>0</v>
      </c>
      <c r="G14" s="9">
        <f>E14*F14</f>
        <v>0</v>
      </c>
      <c r="H14" s="10">
        <v>23</v>
      </c>
      <c r="I14" s="9">
        <f>G14*H14%</f>
        <v>0</v>
      </c>
      <c r="J14" s="9">
        <f>G14+I14</f>
        <v>0</v>
      </c>
      <c r="K14" s="4"/>
    </row>
    <row r="15" spans="1:11" s="27" customFormat="1" ht="124.5" customHeight="1">
      <c r="A15" s="11">
        <v>13</v>
      </c>
      <c r="B15" s="8" t="s">
        <v>187</v>
      </c>
      <c r="C15" s="26" t="s">
        <v>14</v>
      </c>
      <c r="D15" s="5" t="s">
        <v>13</v>
      </c>
      <c r="E15" s="35">
        <v>1</v>
      </c>
      <c r="F15" s="6">
        <v>0</v>
      </c>
      <c r="G15" s="9">
        <f>E15*F15</f>
        <v>0</v>
      </c>
      <c r="H15" s="10">
        <v>23</v>
      </c>
      <c r="I15" s="9">
        <f>G15*H15%</f>
        <v>0</v>
      </c>
      <c r="J15" s="9">
        <f>G15+I15</f>
        <v>0</v>
      </c>
      <c r="K15" s="4"/>
    </row>
    <row r="16" spans="1:11" s="27" customFormat="1" ht="111.75" customHeight="1">
      <c r="A16" s="11">
        <v>14</v>
      </c>
      <c r="B16" s="8" t="s">
        <v>188</v>
      </c>
      <c r="C16" s="26" t="s">
        <v>14</v>
      </c>
      <c r="D16" s="5" t="s">
        <v>16</v>
      </c>
      <c r="E16" s="7">
        <v>1</v>
      </c>
      <c r="F16" s="6">
        <v>0</v>
      </c>
      <c r="G16" s="9">
        <f>E16*F16</f>
        <v>0</v>
      </c>
      <c r="H16" s="10">
        <v>23</v>
      </c>
      <c r="I16" s="9">
        <f>G16*H16%</f>
        <v>0</v>
      </c>
      <c r="J16" s="9">
        <f>G16+I16</f>
        <v>0</v>
      </c>
      <c r="K16" s="4"/>
    </row>
    <row r="17" spans="1:11" s="27" customFormat="1" ht="81" customHeight="1">
      <c r="A17" s="11">
        <v>15</v>
      </c>
      <c r="B17" s="8" t="s">
        <v>189</v>
      </c>
      <c r="C17" s="26" t="s">
        <v>14</v>
      </c>
      <c r="D17" s="5" t="s">
        <v>16</v>
      </c>
      <c r="E17" s="7">
        <v>1</v>
      </c>
      <c r="F17" s="6">
        <v>0</v>
      </c>
      <c r="G17" s="9">
        <f>E17*F17</f>
        <v>0</v>
      </c>
      <c r="H17" s="10">
        <v>23</v>
      </c>
      <c r="I17" s="9">
        <f>G17*H17%</f>
        <v>0</v>
      </c>
      <c r="J17" s="9">
        <f>G17+I17</f>
        <v>0</v>
      </c>
      <c r="K17" s="4"/>
    </row>
    <row r="18" spans="1:11" ht="61.5" customHeight="1">
      <c r="A18" s="11">
        <v>16</v>
      </c>
      <c r="B18" s="8" t="s">
        <v>178</v>
      </c>
      <c r="C18" s="30" t="s">
        <v>115</v>
      </c>
      <c r="D18" s="5" t="s">
        <v>16</v>
      </c>
      <c r="E18" s="5">
        <v>1</v>
      </c>
      <c r="F18" s="16">
        <v>0</v>
      </c>
      <c r="G18" s="9">
        <f>E18*F18</f>
        <v>0</v>
      </c>
      <c r="H18" s="10">
        <v>23</v>
      </c>
      <c r="I18" s="9">
        <f>G18*H18%</f>
        <v>0</v>
      </c>
      <c r="J18" s="9">
        <f>G18+I18</f>
        <v>0</v>
      </c>
      <c r="K18" s="4"/>
    </row>
    <row r="19" spans="1:11" s="27" customFormat="1" ht="295.5" customHeight="1">
      <c r="A19" s="11">
        <v>17</v>
      </c>
      <c r="B19" s="8" t="s">
        <v>173</v>
      </c>
      <c r="C19" s="26" t="s">
        <v>30</v>
      </c>
      <c r="D19" s="5" t="s">
        <v>13</v>
      </c>
      <c r="E19" s="35">
        <v>1</v>
      </c>
      <c r="F19" s="6">
        <v>0</v>
      </c>
      <c r="G19" s="9">
        <f>E19*F19</f>
        <v>0</v>
      </c>
      <c r="H19" s="10">
        <v>23</v>
      </c>
      <c r="I19" s="9">
        <f>G19*H19%</f>
        <v>0</v>
      </c>
      <c r="J19" s="9">
        <f>G19+I19</f>
        <v>0</v>
      </c>
      <c r="K19" s="4"/>
    </row>
    <row r="20" spans="1:11" ht="30" customHeight="1">
      <c r="A20" s="68" t="s">
        <v>201</v>
      </c>
      <c r="B20" s="69"/>
      <c r="C20" s="69"/>
      <c r="D20" s="69"/>
      <c r="E20" s="69"/>
      <c r="F20" s="69"/>
      <c r="G20" s="9">
        <f>SUM(G3:G19)</f>
        <v>0</v>
      </c>
      <c r="H20" s="10" t="s">
        <v>6</v>
      </c>
      <c r="I20" s="9">
        <f>SUM(I3:I19)</f>
        <v>0</v>
      </c>
      <c r="J20" s="9">
        <f>SUM(J3:J19)</f>
        <v>0</v>
      </c>
      <c r="K20" s="25"/>
    </row>
    <row r="21" spans="1:11" ht="30" customHeight="1">
      <c r="A21" s="68" t="s">
        <v>202</v>
      </c>
      <c r="B21" s="69"/>
      <c r="C21" s="69"/>
      <c r="D21" s="69"/>
      <c r="E21" s="69"/>
      <c r="F21" s="69"/>
      <c r="G21" s="9">
        <f>G20*30%</f>
        <v>0</v>
      </c>
      <c r="H21" s="10" t="s">
        <v>6</v>
      </c>
      <c r="I21" s="9">
        <f>I20*30%</f>
        <v>0</v>
      </c>
      <c r="J21" s="9">
        <f>J20*30%</f>
        <v>0</v>
      </c>
      <c r="K21" s="25"/>
    </row>
    <row r="22" spans="1:11" ht="30" customHeight="1">
      <c r="A22" s="68" t="s">
        <v>5</v>
      </c>
      <c r="B22" s="69"/>
      <c r="C22" s="69"/>
      <c r="D22" s="69"/>
      <c r="E22" s="69"/>
      <c r="F22" s="69"/>
      <c r="G22" s="9">
        <f>SUM(G20:G21)</f>
        <v>0</v>
      </c>
      <c r="H22" s="10" t="s">
        <v>6</v>
      </c>
      <c r="I22" s="9">
        <f>SUM(I20:I21)</f>
        <v>0</v>
      </c>
      <c r="J22" s="9">
        <f>SUM(J20:J21)</f>
        <v>0</v>
      </c>
      <c r="K22" s="25"/>
    </row>
    <row r="23" spans="1:11" ht="39" customHeight="1">
      <c r="A23" s="66"/>
      <c r="B23" s="67"/>
      <c r="C23" s="67"/>
      <c r="D23" s="67"/>
      <c r="E23" s="67"/>
      <c r="F23" s="67"/>
      <c r="G23" s="67"/>
      <c r="H23" s="67"/>
      <c r="I23" s="67"/>
      <c r="J23" s="67"/>
      <c r="K23" s="6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sheetData>
  <sheetProtection/>
  <mergeCells count="4">
    <mergeCell ref="A23:K23"/>
    <mergeCell ref="A20:F20"/>
    <mergeCell ref="A21:F21"/>
    <mergeCell ref="A22:F22"/>
  </mergeCells>
  <printOptions gridLines="1"/>
  <pageMargins left="0.3937007874015748" right="0.3937007874015748" top="0.69375" bottom="0.7874015748031497" header="0.24375" footer="0.5118110236220472"/>
  <pageSetup fitToHeight="0" fitToWidth="1" horizontalDpi="600" verticalDpi="600" orientation="landscape" paperSize="9" scale="72" r:id="rId1"/>
  <headerFooter alignWithMargins="0">
    <oddHeader>&amp;LZadanie Nr 1 Dostawa komputerów wraz z akcesoriami&amp;C&amp;"Arial CE,Pogrubiony"SZCZEGÓŁOWY OPIS PRZEDMIOTU ZAMÓWIENIA&amp;R&amp;9Zał. Nr 3 do SIWZ</oddHeader>
    <oddFooter>&amp;C&amp;P&amp;R..................................................
 (podpis i pieczątka upełnomocnionego 
przedstawiciela Wykonawcy)</oddFooter>
  </headerFooter>
  <rowBreaks count="5" manualBreakCount="5">
    <brk id="5" max="10" man="1"/>
    <brk id="8" max="10" man="1"/>
    <brk id="11" max="10" man="1"/>
    <brk id="15" max="10" man="1"/>
    <brk id="18" max="10" man="1"/>
  </rowBreaks>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view="pageLayout" zoomScaleSheetLayoutView="100" workbookViewId="0" topLeftCell="A1">
      <selection activeCell="G3" sqref="G3"/>
    </sheetView>
  </sheetViews>
  <sheetFormatPr defaultColWidth="9.00390625" defaultRowHeight="12.75"/>
  <cols>
    <col min="1" max="1" width="4.75390625" style="2" customWidth="1"/>
    <col min="2" max="2" width="64.25390625" style="0" customWidth="1"/>
    <col min="3" max="3" width="12.625" style="0" customWidth="1"/>
    <col min="4" max="4" width="4.25390625" style="3" customWidth="1"/>
    <col min="5" max="5" width="5.00390625" style="3" customWidth="1"/>
    <col min="6" max="6" width="8.125" style="0" customWidth="1"/>
    <col min="7" max="7" width="11.375" style="0" customWidth="1"/>
    <col min="8" max="8" width="6.00390625" style="3" customWidth="1"/>
    <col min="9" max="9" width="11.25390625" style="0" customWidth="1"/>
    <col min="10" max="10" width="12.625" style="0" customWidth="1"/>
    <col min="11" max="11" width="37.125" style="0" customWidth="1"/>
    <col min="12" max="12" width="78.125" style="0" hidden="1" customWidth="1"/>
  </cols>
  <sheetData>
    <row r="1" spans="1:11" ht="65.25" customHeight="1">
      <c r="A1" s="10" t="s">
        <v>4</v>
      </c>
      <c r="B1" s="12" t="s">
        <v>11</v>
      </c>
      <c r="C1" s="12" t="s">
        <v>7</v>
      </c>
      <c r="D1" s="12" t="s">
        <v>0</v>
      </c>
      <c r="E1" s="12" t="s">
        <v>1</v>
      </c>
      <c r="F1" s="12" t="s">
        <v>2</v>
      </c>
      <c r="G1" s="12" t="s">
        <v>8</v>
      </c>
      <c r="H1" s="13" t="s">
        <v>3</v>
      </c>
      <c r="I1" s="13" t="s">
        <v>9</v>
      </c>
      <c r="J1" s="13" t="s">
        <v>10</v>
      </c>
      <c r="K1" s="71" t="s">
        <v>220</v>
      </c>
    </row>
    <row r="2" spans="1:11" s="1" customFormat="1" ht="12.75">
      <c r="A2" s="33">
        <v>1</v>
      </c>
      <c r="B2" s="34">
        <v>2</v>
      </c>
      <c r="C2" s="14">
        <v>3</v>
      </c>
      <c r="D2" s="15">
        <v>4</v>
      </c>
      <c r="E2" s="14">
        <v>5</v>
      </c>
      <c r="F2" s="15">
        <v>6</v>
      </c>
      <c r="G2" s="14">
        <v>7</v>
      </c>
      <c r="H2" s="15">
        <v>8</v>
      </c>
      <c r="I2" s="14">
        <v>9</v>
      </c>
      <c r="J2" s="15">
        <v>10</v>
      </c>
      <c r="K2" s="14">
        <v>11</v>
      </c>
    </row>
    <row r="3" spans="1:12" ht="366" customHeight="1">
      <c r="A3" s="11">
        <v>1</v>
      </c>
      <c r="B3" s="29" t="s">
        <v>168</v>
      </c>
      <c r="C3" s="5" t="s">
        <v>25</v>
      </c>
      <c r="D3" s="5" t="s">
        <v>13</v>
      </c>
      <c r="E3" s="5">
        <v>6</v>
      </c>
      <c r="F3" s="16">
        <v>0</v>
      </c>
      <c r="G3" s="9">
        <f aca="true" t="shared" si="0" ref="G3:G25">E3*F3</f>
        <v>0</v>
      </c>
      <c r="H3" s="10">
        <v>23</v>
      </c>
      <c r="I3" s="9">
        <f aca="true" t="shared" si="1" ref="I3:I25">G3*H3%</f>
        <v>0</v>
      </c>
      <c r="J3" s="9">
        <f aca="true" t="shared" si="2" ref="J3:J25">G3+I3</f>
        <v>0</v>
      </c>
      <c r="K3" s="4"/>
      <c r="L3" s="28" t="s">
        <v>31</v>
      </c>
    </row>
    <row r="4" spans="1:12" ht="29.25" customHeight="1">
      <c r="A4" s="11">
        <v>2</v>
      </c>
      <c r="B4" s="36" t="s">
        <v>26</v>
      </c>
      <c r="C4" s="5" t="s">
        <v>27</v>
      </c>
      <c r="D4" s="5" t="s">
        <v>13</v>
      </c>
      <c r="E4" s="5">
        <f>E3</f>
        <v>6</v>
      </c>
      <c r="F4" s="16">
        <v>0</v>
      </c>
      <c r="G4" s="9">
        <f t="shared" si="0"/>
        <v>0</v>
      </c>
      <c r="H4" s="10">
        <v>23</v>
      </c>
      <c r="I4" s="9">
        <f t="shared" si="1"/>
        <v>0</v>
      </c>
      <c r="J4" s="9">
        <f t="shared" si="2"/>
        <v>0</v>
      </c>
      <c r="K4" s="8"/>
      <c r="L4" s="28" t="s">
        <v>32</v>
      </c>
    </row>
    <row r="5" spans="1:12" ht="409.5" customHeight="1">
      <c r="A5" s="11">
        <v>3</v>
      </c>
      <c r="B5" s="29" t="s">
        <v>191</v>
      </c>
      <c r="C5" s="5" t="s">
        <v>25</v>
      </c>
      <c r="D5" s="5" t="s">
        <v>13</v>
      </c>
      <c r="E5" s="5">
        <v>9</v>
      </c>
      <c r="F5" s="16">
        <v>0</v>
      </c>
      <c r="G5" s="9">
        <f t="shared" si="0"/>
        <v>0</v>
      </c>
      <c r="H5" s="10">
        <v>23</v>
      </c>
      <c r="I5" s="9">
        <f t="shared" si="1"/>
        <v>0</v>
      </c>
      <c r="J5" s="9">
        <f t="shared" si="2"/>
        <v>0</v>
      </c>
      <c r="K5" s="4"/>
      <c r="L5" s="28" t="s">
        <v>33</v>
      </c>
    </row>
    <row r="6" spans="1:12" ht="43.5" customHeight="1">
      <c r="A6" s="11">
        <v>4</v>
      </c>
      <c r="B6" s="36" t="s">
        <v>34</v>
      </c>
      <c r="C6" s="5" t="s">
        <v>27</v>
      </c>
      <c r="D6" s="5" t="s">
        <v>13</v>
      </c>
      <c r="E6" s="5">
        <f>E5+4</f>
        <v>13</v>
      </c>
      <c r="F6" s="16">
        <v>0</v>
      </c>
      <c r="G6" s="9">
        <f t="shared" si="0"/>
        <v>0</v>
      </c>
      <c r="H6" s="10">
        <v>23</v>
      </c>
      <c r="I6" s="9">
        <f t="shared" si="1"/>
        <v>0</v>
      </c>
      <c r="J6" s="9">
        <f t="shared" si="2"/>
        <v>0</v>
      </c>
      <c r="K6" s="8"/>
      <c r="L6" s="28" t="s">
        <v>35</v>
      </c>
    </row>
    <row r="7" spans="1:12" ht="350.25" customHeight="1">
      <c r="A7" s="11">
        <v>5</v>
      </c>
      <c r="B7" s="29" t="s">
        <v>118</v>
      </c>
      <c r="C7" s="5" t="s">
        <v>25</v>
      </c>
      <c r="D7" s="5" t="s">
        <v>13</v>
      </c>
      <c r="E7" s="5">
        <v>22</v>
      </c>
      <c r="F7" s="16">
        <v>0</v>
      </c>
      <c r="G7" s="18">
        <f t="shared" si="0"/>
        <v>0</v>
      </c>
      <c r="H7" s="19">
        <v>23</v>
      </c>
      <c r="I7" s="18">
        <f t="shared" si="1"/>
        <v>0</v>
      </c>
      <c r="J7" s="18">
        <f t="shared" si="2"/>
        <v>0</v>
      </c>
      <c r="K7" s="4"/>
      <c r="L7" s="28" t="s">
        <v>36</v>
      </c>
    </row>
    <row r="8" spans="1:12" ht="25.5">
      <c r="A8" s="11">
        <v>6</v>
      </c>
      <c r="B8" s="29" t="s">
        <v>119</v>
      </c>
      <c r="C8" s="5" t="s">
        <v>27</v>
      </c>
      <c r="D8" s="5" t="s">
        <v>29</v>
      </c>
      <c r="E8" s="5">
        <f>E7</f>
        <v>22</v>
      </c>
      <c r="F8" s="16">
        <v>0</v>
      </c>
      <c r="G8" s="18">
        <f t="shared" si="0"/>
        <v>0</v>
      </c>
      <c r="H8" s="19">
        <v>23</v>
      </c>
      <c r="I8" s="18">
        <f t="shared" si="1"/>
        <v>0</v>
      </c>
      <c r="J8" s="18">
        <f t="shared" si="2"/>
        <v>0</v>
      </c>
      <c r="K8" s="8"/>
      <c r="L8" s="28" t="s">
        <v>37</v>
      </c>
    </row>
    <row r="9" spans="1:12" ht="191.25">
      <c r="A9" s="11">
        <v>7</v>
      </c>
      <c r="B9" s="29" t="s">
        <v>120</v>
      </c>
      <c r="C9" s="5" t="s">
        <v>25</v>
      </c>
      <c r="D9" s="5" t="s">
        <v>13</v>
      </c>
      <c r="E9" s="5">
        <v>18</v>
      </c>
      <c r="F9" s="20">
        <v>0</v>
      </c>
      <c r="G9" s="18">
        <f t="shared" si="0"/>
        <v>0</v>
      </c>
      <c r="H9" s="19">
        <v>23</v>
      </c>
      <c r="I9" s="18">
        <f t="shared" si="1"/>
        <v>0</v>
      </c>
      <c r="J9" s="18">
        <f t="shared" si="2"/>
        <v>0</v>
      </c>
      <c r="K9" s="4"/>
      <c r="L9" s="28" t="s">
        <v>38</v>
      </c>
    </row>
    <row r="10" spans="1:12" ht="25.5">
      <c r="A10" s="11">
        <v>8</v>
      </c>
      <c r="B10" s="29" t="s">
        <v>121</v>
      </c>
      <c r="C10" s="5" t="s">
        <v>27</v>
      </c>
      <c r="D10" s="5" t="s">
        <v>29</v>
      </c>
      <c r="E10" s="5">
        <f>E9</f>
        <v>18</v>
      </c>
      <c r="F10" s="20">
        <v>0</v>
      </c>
      <c r="G10" s="18">
        <f t="shared" si="0"/>
        <v>0</v>
      </c>
      <c r="H10" s="19">
        <v>23</v>
      </c>
      <c r="I10" s="18">
        <f t="shared" si="1"/>
        <v>0</v>
      </c>
      <c r="J10" s="18">
        <f t="shared" si="2"/>
        <v>0</v>
      </c>
      <c r="K10" s="8"/>
      <c r="L10" s="28" t="s">
        <v>39</v>
      </c>
    </row>
    <row r="11" spans="1:12" ht="83.25" customHeight="1">
      <c r="A11" s="11">
        <v>9</v>
      </c>
      <c r="B11" s="29" t="s">
        <v>126</v>
      </c>
      <c r="C11" s="5" t="s">
        <v>106</v>
      </c>
      <c r="D11" s="5" t="s">
        <v>13</v>
      </c>
      <c r="E11" s="39">
        <v>2</v>
      </c>
      <c r="F11" s="16">
        <v>0</v>
      </c>
      <c r="G11" s="9">
        <f t="shared" si="0"/>
        <v>0</v>
      </c>
      <c r="H11" s="10">
        <v>23</v>
      </c>
      <c r="I11" s="9">
        <f t="shared" si="1"/>
        <v>0</v>
      </c>
      <c r="J11" s="18">
        <f t="shared" si="2"/>
        <v>0</v>
      </c>
      <c r="K11" s="4"/>
      <c r="L11" s="28"/>
    </row>
    <row r="12" spans="1:12" ht="94.5" customHeight="1">
      <c r="A12" s="11">
        <v>10</v>
      </c>
      <c r="B12" s="29" t="s">
        <v>122</v>
      </c>
      <c r="C12" s="5" t="s">
        <v>49</v>
      </c>
      <c r="D12" s="5" t="s">
        <v>16</v>
      </c>
      <c r="E12" s="39">
        <v>1</v>
      </c>
      <c r="F12" s="16">
        <v>0</v>
      </c>
      <c r="G12" s="18">
        <f t="shared" si="0"/>
        <v>0</v>
      </c>
      <c r="H12" s="19">
        <v>23</v>
      </c>
      <c r="I12" s="18">
        <f t="shared" si="1"/>
        <v>0</v>
      </c>
      <c r="J12" s="18">
        <f t="shared" si="2"/>
        <v>0</v>
      </c>
      <c r="K12" s="4"/>
      <c r="L12" s="28"/>
    </row>
    <row r="13" spans="1:12" ht="409.5">
      <c r="A13" s="11">
        <v>11</v>
      </c>
      <c r="B13" s="8" t="s">
        <v>192</v>
      </c>
      <c r="C13" s="5" t="s">
        <v>107</v>
      </c>
      <c r="D13" s="5" t="s">
        <v>13</v>
      </c>
      <c r="E13" s="5">
        <v>1</v>
      </c>
      <c r="F13" s="16">
        <v>0</v>
      </c>
      <c r="G13" s="9">
        <f t="shared" si="0"/>
        <v>0</v>
      </c>
      <c r="H13" s="10">
        <v>23</v>
      </c>
      <c r="I13" s="9">
        <f t="shared" si="1"/>
        <v>0</v>
      </c>
      <c r="J13" s="18">
        <f t="shared" si="2"/>
        <v>0</v>
      </c>
      <c r="K13" s="4"/>
      <c r="L13" s="29" t="s">
        <v>161</v>
      </c>
    </row>
    <row r="14" spans="1:12" ht="89.25">
      <c r="A14" s="11">
        <v>12</v>
      </c>
      <c r="B14" s="29" t="s">
        <v>165</v>
      </c>
      <c r="C14" s="5" t="s">
        <v>166</v>
      </c>
      <c r="D14" s="5" t="s">
        <v>16</v>
      </c>
      <c r="E14" s="39">
        <v>1</v>
      </c>
      <c r="F14" s="16">
        <v>0</v>
      </c>
      <c r="G14" s="18">
        <f t="shared" si="0"/>
        <v>0</v>
      </c>
      <c r="H14" s="19">
        <v>23</v>
      </c>
      <c r="I14" s="18">
        <f t="shared" si="1"/>
        <v>0</v>
      </c>
      <c r="J14" s="18">
        <f t="shared" si="2"/>
        <v>0</v>
      </c>
      <c r="K14" s="4"/>
      <c r="L14" s="28"/>
    </row>
    <row r="15" spans="1:12" ht="102">
      <c r="A15" s="11">
        <v>13</v>
      </c>
      <c r="B15" s="29" t="s">
        <v>124</v>
      </c>
      <c r="C15" s="5" t="s">
        <v>50</v>
      </c>
      <c r="D15" s="5" t="s">
        <v>13</v>
      </c>
      <c r="E15" s="39">
        <v>1</v>
      </c>
      <c r="F15" s="16">
        <v>0</v>
      </c>
      <c r="G15" s="18">
        <f t="shared" si="0"/>
        <v>0</v>
      </c>
      <c r="H15" s="19">
        <v>23</v>
      </c>
      <c r="I15" s="18">
        <f t="shared" si="1"/>
        <v>0</v>
      </c>
      <c r="J15" s="18">
        <f t="shared" si="2"/>
        <v>0</v>
      </c>
      <c r="K15" s="4"/>
      <c r="L15" s="28"/>
    </row>
    <row r="16" spans="1:12" ht="102">
      <c r="A16" s="11">
        <v>14</v>
      </c>
      <c r="B16" s="29" t="s">
        <v>125</v>
      </c>
      <c r="C16" s="5" t="s">
        <v>50</v>
      </c>
      <c r="D16" s="5" t="s">
        <v>13</v>
      </c>
      <c r="E16" s="39">
        <v>1</v>
      </c>
      <c r="F16" s="16">
        <v>0</v>
      </c>
      <c r="G16" s="18">
        <f t="shared" si="0"/>
        <v>0</v>
      </c>
      <c r="H16" s="19">
        <v>23</v>
      </c>
      <c r="I16" s="18">
        <f t="shared" si="1"/>
        <v>0</v>
      </c>
      <c r="J16" s="18">
        <f t="shared" si="2"/>
        <v>0</v>
      </c>
      <c r="K16" s="4"/>
      <c r="L16" s="28"/>
    </row>
    <row r="17" spans="1:12" ht="343.5" customHeight="1">
      <c r="A17" s="11">
        <v>15</v>
      </c>
      <c r="B17" s="29" t="s">
        <v>193</v>
      </c>
      <c r="C17" s="5" t="s">
        <v>22</v>
      </c>
      <c r="D17" s="5" t="s">
        <v>85</v>
      </c>
      <c r="E17" s="39">
        <v>1</v>
      </c>
      <c r="F17" s="16">
        <v>0</v>
      </c>
      <c r="G17" s="18">
        <f t="shared" si="0"/>
        <v>0</v>
      </c>
      <c r="H17" s="19">
        <v>23</v>
      </c>
      <c r="I17" s="18">
        <f t="shared" si="1"/>
        <v>0</v>
      </c>
      <c r="J17" s="18">
        <f t="shared" si="2"/>
        <v>0</v>
      </c>
      <c r="K17" s="4"/>
      <c r="L17" s="28" t="s">
        <v>86</v>
      </c>
    </row>
    <row r="18" spans="1:12" ht="360">
      <c r="A18" s="11">
        <v>16</v>
      </c>
      <c r="B18" s="8" t="s">
        <v>127</v>
      </c>
      <c r="C18" s="5" t="s">
        <v>17</v>
      </c>
      <c r="D18" s="5" t="s">
        <v>13</v>
      </c>
      <c r="E18" s="39">
        <v>3</v>
      </c>
      <c r="F18" s="16">
        <v>0</v>
      </c>
      <c r="G18" s="9">
        <f t="shared" si="0"/>
        <v>0</v>
      </c>
      <c r="H18" s="10">
        <v>23</v>
      </c>
      <c r="I18" s="9">
        <f t="shared" si="1"/>
        <v>0</v>
      </c>
      <c r="J18" s="18">
        <f t="shared" si="2"/>
        <v>0</v>
      </c>
      <c r="K18" s="4"/>
      <c r="L18" s="28" t="s">
        <v>113</v>
      </c>
    </row>
    <row r="19" spans="1:12" ht="76.5">
      <c r="A19" s="11">
        <v>17</v>
      </c>
      <c r="B19" s="29" t="s">
        <v>123</v>
      </c>
      <c r="C19" s="5" t="s">
        <v>17</v>
      </c>
      <c r="D19" s="5" t="s">
        <v>13</v>
      </c>
      <c r="E19" s="39">
        <v>2</v>
      </c>
      <c r="F19" s="16">
        <v>0</v>
      </c>
      <c r="G19" s="18">
        <f t="shared" si="0"/>
        <v>0</v>
      </c>
      <c r="H19" s="19">
        <v>23</v>
      </c>
      <c r="I19" s="18">
        <f t="shared" si="1"/>
        <v>0</v>
      </c>
      <c r="J19" s="18">
        <f t="shared" si="2"/>
        <v>0</v>
      </c>
      <c r="K19" s="4"/>
      <c r="L19" s="28"/>
    </row>
    <row r="20" spans="1:12" ht="281.25">
      <c r="A20" s="11">
        <v>18</v>
      </c>
      <c r="B20" s="8" t="s">
        <v>190</v>
      </c>
      <c r="C20" s="5" t="s">
        <v>17</v>
      </c>
      <c r="D20" s="5" t="s">
        <v>13</v>
      </c>
      <c r="E20" s="39">
        <v>2</v>
      </c>
      <c r="F20" s="16">
        <v>0</v>
      </c>
      <c r="G20" s="9">
        <f t="shared" si="0"/>
        <v>0</v>
      </c>
      <c r="H20" s="10">
        <v>23</v>
      </c>
      <c r="I20" s="9">
        <f t="shared" si="1"/>
        <v>0</v>
      </c>
      <c r="J20" s="18">
        <f t="shared" si="2"/>
        <v>0</v>
      </c>
      <c r="K20" s="4"/>
      <c r="L20" s="28" t="s">
        <v>114</v>
      </c>
    </row>
    <row r="21" spans="1:12" ht="164.25" customHeight="1">
      <c r="A21" s="11">
        <v>19</v>
      </c>
      <c r="B21" s="8" t="s">
        <v>158</v>
      </c>
      <c r="C21" s="5" t="s">
        <v>104</v>
      </c>
      <c r="D21" s="5" t="s">
        <v>13</v>
      </c>
      <c r="E21" s="39">
        <v>2</v>
      </c>
      <c r="F21" s="16">
        <v>0</v>
      </c>
      <c r="G21" s="9">
        <f t="shared" si="0"/>
        <v>0</v>
      </c>
      <c r="H21" s="10">
        <v>23</v>
      </c>
      <c r="I21" s="9">
        <f t="shared" si="1"/>
        <v>0</v>
      </c>
      <c r="J21" s="18">
        <f t="shared" si="2"/>
        <v>0</v>
      </c>
      <c r="K21" s="4"/>
      <c r="L21" s="28"/>
    </row>
    <row r="22" spans="1:12" ht="12.75">
      <c r="A22" s="11">
        <v>20</v>
      </c>
      <c r="B22" s="8" t="s">
        <v>128</v>
      </c>
      <c r="C22" s="5" t="s">
        <v>108</v>
      </c>
      <c r="D22" s="5" t="s">
        <v>13</v>
      </c>
      <c r="E22" s="39">
        <v>1</v>
      </c>
      <c r="F22" s="16">
        <v>0</v>
      </c>
      <c r="G22" s="9">
        <f t="shared" si="0"/>
        <v>0</v>
      </c>
      <c r="H22" s="10">
        <v>23</v>
      </c>
      <c r="I22" s="9">
        <f t="shared" si="1"/>
        <v>0</v>
      </c>
      <c r="J22" s="18">
        <f t="shared" si="2"/>
        <v>0</v>
      </c>
      <c r="K22" s="4"/>
      <c r="L22" s="28"/>
    </row>
    <row r="23" spans="1:12" ht="90">
      <c r="A23" s="11">
        <v>21</v>
      </c>
      <c r="B23" s="8" t="s">
        <v>129</v>
      </c>
      <c r="C23" s="5" t="s">
        <v>108</v>
      </c>
      <c r="D23" s="5" t="s">
        <v>13</v>
      </c>
      <c r="E23" s="39">
        <v>1</v>
      </c>
      <c r="F23" s="16">
        <v>0</v>
      </c>
      <c r="G23" s="9">
        <f t="shared" si="0"/>
        <v>0</v>
      </c>
      <c r="H23" s="10">
        <v>23</v>
      </c>
      <c r="I23" s="9">
        <f t="shared" si="1"/>
        <v>0</v>
      </c>
      <c r="J23" s="18">
        <f t="shared" si="2"/>
        <v>0</v>
      </c>
      <c r="K23" s="4"/>
      <c r="L23" s="28" t="s">
        <v>109</v>
      </c>
    </row>
    <row r="24" spans="1:12" ht="123.75">
      <c r="A24" s="11">
        <v>22</v>
      </c>
      <c r="B24" s="8" t="s">
        <v>130</v>
      </c>
      <c r="C24" s="5" t="s">
        <v>108</v>
      </c>
      <c r="D24" s="5" t="s">
        <v>13</v>
      </c>
      <c r="E24" s="39">
        <v>1</v>
      </c>
      <c r="F24" s="16">
        <v>0</v>
      </c>
      <c r="G24" s="9">
        <f t="shared" si="0"/>
        <v>0</v>
      </c>
      <c r="H24" s="10">
        <v>23</v>
      </c>
      <c r="I24" s="9">
        <f t="shared" si="1"/>
        <v>0</v>
      </c>
      <c r="J24" s="18">
        <f t="shared" si="2"/>
        <v>0</v>
      </c>
      <c r="K24" s="4"/>
      <c r="L24" s="28" t="s">
        <v>110</v>
      </c>
    </row>
    <row r="25" spans="1:12" ht="157.5" customHeight="1">
      <c r="A25" s="11">
        <v>23</v>
      </c>
      <c r="B25" s="8" t="s">
        <v>131</v>
      </c>
      <c r="C25" s="5" t="s">
        <v>108</v>
      </c>
      <c r="D25" s="5" t="s">
        <v>13</v>
      </c>
      <c r="E25" s="5">
        <v>1</v>
      </c>
      <c r="F25" s="16">
        <v>0</v>
      </c>
      <c r="G25" s="9">
        <f t="shared" si="0"/>
        <v>0</v>
      </c>
      <c r="H25" s="10">
        <v>23</v>
      </c>
      <c r="I25" s="9">
        <f t="shared" si="1"/>
        <v>0</v>
      </c>
      <c r="J25" s="18">
        <f t="shared" si="2"/>
        <v>0</v>
      </c>
      <c r="K25" s="4"/>
      <c r="L25" s="28" t="s">
        <v>111</v>
      </c>
    </row>
    <row r="26" spans="1:11" ht="30" customHeight="1">
      <c r="A26" s="68" t="s">
        <v>201</v>
      </c>
      <c r="B26" s="69"/>
      <c r="C26" s="69"/>
      <c r="D26" s="69"/>
      <c r="E26" s="69"/>
      <c r="F26" s="69"/>
      <c r="G26" s="9">
        <f>SUM(G3:G25)</f>
        <v>0</v>
      </c>
      <c r="H26" s="10" t="s">
        <v>6</v>
      </c>
      <c r="I26" s="9">
        <f>SUM(I3:I25)</f>
        <v>0</v>
      </c>
      <c r="J26" s="9">
        <f>SUM(J3:J25)</f>
        <v>0</v>
      </c>
      <c r="K26" s="25"/>
    </row>
    <row r="27" spans="1:11" ht="30" customHeight="1">
      <c r="A27" s="68" t="s">
        <v>202</v>
      </c>
      <c r="B27" s="69"/>
      <c r="C27" s="69"/>
      <c r="D27" s="69"/>
      <c r="E27" s="69"/>
      <c r="F27" s="69"/>
      <c r="G27" s="9">
        <f>G26*30%</f>
        <v>0</v>
      </c>
      <c r="H27" s="10" t="s">
        <v>6</v>
      </c>
      <c r="I27" s="9">
        <f>I26*30%</f>
        <v>0</v>
      </c>
      <c r="J27" s="9">
        <f>J26*30%</f>
        <v>0</v>
      </c>
      <c r="K27" s="25"/>
    </row>
    <row r="28" spans="1:11" ht="30" customHeight="1">
      <c r="A28" s="68" t="s">
        <v>5</v>
      </c>
      <c r="B28" s="69"/>
      <c r="C28" s="69"/>
      <c r="D28" s="69"/>
      <c r="E28" s="69"/>
      <c r="F28" s="69"/>
      <c r="G28" s="9">
        <f>SUM(G26:G27)</f>
        <v>0</v>
      </c>
      <c r="H28" s="10" t="s">
        <v>6</v>
      </c>
      <c r="I28" s="9">
        <f>SUM(I26:I27)</f>
        <v>0</v>
      </c>
      <c r="J28" s="9">
        <f>SUM(J26:J27)</f>
        <v>0</v>
      </c>
      <c r="K28" s="25"/>
    </row>
    <row r="29" spans="1:11" ht="33.75" customHeight="1">
      <c r="A29" s="70"/>
      <c r="B29" s="70"/>
      <c r="C29" s="70"/>
      <c r="D29" s="70"/>
      <c r="E29" s="70"/>
      <c r="F29" s="70"/>
      <c r="G29" s="70"/>
      <c r="H29" s="70"/>
      <c r="I29" s="70"/>
      <c r="J29" s="70"/>
      <c r="K29" s="70"/>
    </row>
    <row r="30" ht="30" customHeight="1"/>
    <row r="31" ht="30" customHeight="1"/>
    <row r="32" ht="30" customHeight="1"/>
    <row r="33" ht="30" customHeight="1"/>
    <row r="34" spans="2:11" s="2" customFormat="1" ht="30" customHeight="1">
      <c r="B34"/>
      <c r="C34"/>
      <c r="D34" s="3"/>
      <c r="E34" s="3"/>
      <c r="F34"/>
      <c r="G34"/>
      <c r="H34" s="3"/>
      <c r="I34"/>
      <c r="J34"/>
      <c r="K34"/>
    </row>
    <row r="35" spans="2:11" s="2" customFormat="1" ht="30" customHeight="1">
      <c r="B35"/>
      <c r="C35"/>
      <c r="D35" s="3"/>
      <c r="E35" s="3"/>
      <c r="F35"/>
      <c r="G35"/>
      <c r="H35" s="3"/>
      <c r="I35"/>
      <c r="J35"/>
      <c r="K35"/>
    </row>
    <row r="36" spans="2:11" s="2" customFormat="1" ht="30" customHeight="1">
      <c r="B36"/>
      <c r="C36"/>
      <c r="D36" s="3"/>
      <c r="E36" s="3"/>
      <c r="F36"/>
      <c r="G36"/>
      <c r="H36" s="3"/>
      <c r="I36"/>
      <c r="J36"/>
      <c r="K36"/>
    </row>
    <row r="37" spans="2:11" s="2" customFormat="1" ht="30" customHeight="1">
      <c r="B37"/>
      <c r="C37"/>
      <c r="D37" s="3"/>
      <c r="E37" s="3"/>
      <c r="F37"/>
      <c r="G37"/>
      <c r="H37" s="3"/>
      <c r="I37"/>
      <c r="J37"/>
      <c r="K37"/>
    </row>
    <row r="38" spans="2:11" s="2" customFormat="1" ht="30" customHeight="1">
      <c r="B38"/>
      <c r="C38"/>
      <c r="D38" s="3"/>
      <c r="E38" s="3"/>
      <c r="F38"/>
      <c r="G38"/>
      <c r="H38" s="3"/>
      <c r="I38"/>
      <c r="J38"/>
      <c r="K38"/>
    </row>
    <row r="39" spans="2:11" s="2" customFormat="1" ht="30" customHeight="1">
      <c r="B39"/>
      <c r="C39"/>
      <c r="D39" s="3"/>
      <c r="E39" s="3"/>
      <c r="F39"/>
      <c r="G39"/>
      <c r="H39" s="3"/>
      <c r="I39"/>
      <c r="J39"/>
      <c r="K39"/>
    </row>
    <row r="40" spans="2:11" s="2" customFormat="1" ht="30" customHeight="1">
      <c r="B40"/>
      <c r="C40"/>
      <c r="D40" s="3"/>
      <c r="E40" s="3"/>
      <c r="F40"/>
      <c r="G40"/>
      <c r="H40" s="3"/>
      <c r="I40"/>
      <c r="J40"/>
      <c r="K40"/>
    </row>
    <row r="41" spans="2:11" s="2" customFormat="1" ht="30" customHeight="1">
      <c r="B41"/>
      <c r="C41"/>
      <c r="D41" s="3"/>
      <c r="E41" s="3"/>
      <c r="F41"/>
      <c r="G41"/>
      <c r="H41" s="3"/>
      <c r="I41"/>
      <c r="J41"/>
      <c r="K41"/>
    </row>
    <row r="42" spans="2:11" s="2" customFormat="1" ht="30" customHeight="1">
      <c r="B42"/>
      <c r="C42"/>
      <c r="D42" s="3"/>
      <c r="E42" s="3"/>
      <c r="F42"/>
      <c r="G42"/>
      <c r="H42" s="3"/>
      <c r="I42"/>
      <c r="J42"/>
      <c r="K42"/>
    </row>
  </sheetData>
  <sheetProtection/>
  <mergeCells count="4">
    <mergeCell ref="A29:K29"/>
    <mergeCell ref="A26:F26"/>
    <mergeCell ref="A27:F27"/>
    <mergeCell ref="A28:F28"/>
  </mergeCells>
  <printOptions gridLines="1"/>
  <pageMargins left="0.3937007874015748" right="0.3937007874015748" top="0.7916666666666666" bottom="0.7874015748031497" header="0.19166666666666668" footer="0.5118110236220472"/>
  <pageSetup fitToHeight="0" fitToWidth="1" horizontalDpi="600" verticalDpi="600" orientation="landscape" paperSize="9" scale="80" r:id="rId1"/>
  <headerFooter alignWithMargins="0">
    <oddHeader>&amp;LZadanie Nr 2 Dostawa drukarek, urządzeń wielofunkcyjnych,
skanerów i projektorów
&amp;C&amp;"Arial CE,Pogrubiony"SZCZEGÓŁOWY OPIS PRZEDMIOTU ZAMÓWIENIA&amp;R&amp;9Zał. Nr 3 do SIWZ</oddHeader>
    <oddFooter>&amp;C&amp;P&amp;R&amp;8..................................................
 (podpis i pieczątka upełnomocnionego 
przedstawiciela Wykonawcy)</oddFooter>
  </headerFooter>
  <rowBreaks count="3" manualBreakCount="3">
    <brk id="12" max="10" man="1"/>
    <brk id="14" max="10" man="1"/>
    <brk id="17" max="10" man="1"/>
  </rowBreaks>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view="pageLayout" zoomScaleNormal="130" zoomScaleSheetLayoutView="120" workbookViewId="0" topLeftCell="A1">
      <selection activeCell="G3" sqref="G3"/>
    </sheetView>
  </sheetViews>
  <sheetFormatPr defaultColWidth="9.00390625" defaultRowHeight="12.75"/>
  <cols>
    <col min="1" max="1" width="4.75390625" style="2" customWidth="1"/>
    <col min="2" max="2" width="47.00390625" style="0" customWidth="1"/>
    <col min="3" max="3" width="12.375" style="0" customWidth="1"/>
    <col min="4" max="4" width="4.375" style="3" customWidth="1"/>
    <col min="5" max="5" width="5.00390625" style="3" customWidth="1"/>
    <col min="6" max="6" width="10.00390625" style="0" customWidth="1"/>
    <col min="7" max="7" width="12.00390625" style="0" customWidth="1"/>
    <col min="8" max="8" width="5.875" style="3" customWidth="1"/>
    <col min="9" max="9" width="11.25390625" style="0" customWidth="1"/>
    <col min="10" max="10" width="12.625" style="0" customWidth="1"/>
    <col min="11" max="11" width="43.375" style="0" customWidth="1"/>
    <col min="12" max="12" width="15.625" style="0" hidden="1" customWidth="1"/>
  </cols>
  <sheetData>
    <row r="1" spans="1:11" ht="68.25" customHeight="1">
      <c r="A1" s="10" t="s">
        <v>4</v>
      </c>
      <c r="B1" s="12" t="s">
        <v>11</v>
      </c>
      <c r="C1" s="12" t="s">
        <v>7</v>
      </c>
      <c r="D1" s="12" t="s">
        <v>0</v>
      </c>
      <c r="E1" s="12" t="s">
        <v>1</v>
      </c>
      <c r="F1" s="12" t="s">
        <v>2</v>
      </c>
      <c r="G1" s="12" t="s">
        <v>8</v>
      </c>
      <c r="H1" s="13" t="s">
        <v>3</v>
      </c>
      <c r="I1" s="13" t="s">
        <v>9</v>
      </c>
      <c r="J1" s="13" t="s">
        <v>10</v>
      </c>
      <c r="K1" s="71" t="s">
        <v>221</v>
      </c>
    </row>
    <row r="2" spans="1:11" s="1" customFormat="1" ht="12.75">
      <c r="A2" s="14">
        <v>1</v>
      </c>
      <c r="B2" s="15">
        <v>2</v>
      </c>
      <c r="C2" s="14">
        <v>3</v>
      </c>
      <c r="D2" s="15">
        <v>4</v>
      </c>
      <c r="E2" s="14">
        <v>5</v>
      </c>
      <c r="F2" s="15">
        <v>6</v>
      </c>
      <c r="G2" s="14">
        <v>7</v>
      </c>
      <c r="H2" s="15">
        <v>8</v>
      </c>
      <c r="I2" s="14">
        <v>9</v>
      </c>
      <c r="J2" s="15">
        <v>10</v>
      </c>
      <c r="K2" s="14">
        <v>11</v>
      </c>
    </row>
    <row r="3" spans="1:12" ht="69" customHeight="1">
      <c r="A3" s="17">
        <v>1</v>
      </c>
      <c r="B3" s="4" t="s">
        <v>176</v>
      </c>
      <c r="C3" s="5" t="s">
        <v>52</v>
      </c>
      <c r="D3" s="5" t="s">
        <v>13</v>
      </c>
      <c r="E3" s="5">
        <v>11</v>
      </c>
      <c r="F3" s="16">
        <v>0</v>
      </c>
      <c r="G3" s="16">
        <f aca="true" t="shared" si="0" ref="G3:G49">E3*F3</f>
        <v>0</v>
      </c>
      <c r="H3" s="24">
        <v>23</v>
      </c>
      <c r="I3" s="16">
        <f aca="true" t="shared" si="1" ref="I3:I53">G3*H3%</f>
        <v>0</v>
      </c>
      <c r="J3" s="16">
        <f aca="true" t="shared" si="2" ref="J3:J49">G3+I3</f>
        <v>0</v>
      </c>
      <c r="K3" s="4"/>
      <c r="L3" s="4" t="s">
        <v>53</v>
      </c>
    </row>
    <row r="4" spans="1:12" ht="69" customHeight="1">
      <c r="A4" s="17">
        <v>2</v>
      </c>
      <c r="B4" s="4" t="s">
        <v>172</v>
      </c>
      <c r="C4" s="5" t="s">
        <v>52</v>
      </c>
      <c r="D4" s="5" t="s">
        <v>13</v>
      </c>
      <c r="E4" s="5">
        <v>17</v>
      </c>
      <c r="F4" s="16">
        <v>0</v>
      </c>
      <c r="G4" s="16">
        <f>E4*F4</f>
        <v>0</v>
      </c>
      <c r="H4" s="24">
        <v>23</v>
      </c>
      <c r="I4" s="16">
        <f t="shared" si="1"/>
        <v>0</v>
      </c>
      <c r="J4" s="16">
        <f>G4+I4</f>
        <v>0</v>
      </c>
      <c r="K4" s="4"/>
      <c r="L4" s="4"/>
    </row>
    <row r="5" spans="1:12" ht="76.5" customHeight="1">
      <c r="A5" s="17">
        <v>3</v>
      </c>
      <c r="B5" s="4" t="s">
        <v>171</v>
      </c>
      <c r="C5" s="5" t="s">
        <v>52</v>
      </c>
      <c r="D5" s="5" t="s">
        <v>13</v>
      </c>
      <c r="E5" s="5">
        <v>2</v>
      </c>
      <c r="F5" s="16">
        <v>0</v>
      </c>
      <c r="G5" s="16">
        <f>E5*F5</f>
        <v>0</v>
      </c>
      <c r="H5" s="24">
        <v>23</v>
      </c>
      <c r="I5" s="16">
        <f t="shared" si="1"/>
        <v>0</v>
      </c>
      <c r="J5" s="16">
        <f>G5+I5</f>
        <v>0</v>
      </c>
      <c r="K5" s="4"/>
      <c r="L5" s="4"/>
    </row>
    <row r="6" spans="1:12" ht="68.25" customHeight="1">
      <c r="A6" s="17">
        <v>4</v>
      </c>
      <c r="B6" s="4" t="s">
        <v>132</v>
      </c>
      <c r="C6" s="5" t="s">
        <v>18</v>
      </c>
      <c r="D6" s="5" t="s">
        <v>13</v>
      </c>
      <c r="E6" s="5">
        <v>10</v>
      </c>
      <c r="F6" s="16">
        <v>0</v>
      </c>
      <c r="G6" s="16">
        <f t="shared" si="0"/>
        <v>0</v>
      </c>
      <c r="H6" s="24">
        <v>23</v>
      </c>
      <c r="I6" s="16">
        <f t="shared" si="1"/>
        <v>0</v>
      </c>
      <c r="J6" s="16">
        <f t="shared" si="2"/>
        <v>0</v>
      </c>
      <c r="K6" s="4"/>
      <c r="L6" s="4" t="s">
        <v>40</v>
      </c>
    </row>
    <row r="7" spans="1:12" ht="74.25">
      <c r="A7" s="17">
        <v>5</v>
      </c>
      <c r="B7" s="4" t="s">
        <v>159</v>
      </c>
      <c r="C7" s="5" t="s">
        <v>19</v>
      </c>
      <c r="D7" s="5" t="s">
        <v>13</v>
      </c>
      <c r="E7" s="5">
        <v>12</v>
      </c>
      <c r="F7" s="16">
        <v>0</v>
      </c>
      <c r="G7" s="16">
        <f t="shared" si="0"/>
        <v>0</v>
      </c>
      <c r="H7" s="24">
        <v>23</v>
      </c>
      <c r="I7" s="16">
        <f t="shared" si="1"/>
        <v>0</v>
      </c>
      <c r="J7" s="16">
        <f t="shared" si="2"/>
        <v>0</v>
      </c>
      <c r="K7" s="4"/>
      <c r="L7" s="4" t="s">
        <v>41</v>
      </c>
    </row>
    <row r="8" spans="1:12" ht="34.5" customHeight="1">
      <c r="A8" s="17">
        <v>6</v>
      </c>
      <c r="B8" s="4" t="s">
        <v>160</v>
      </c>
      <c r="C8" s="5" t="s">
        <v>23</v>
      </c>
      <c r="D8" s="5" t="s">
        <v>29</v>
      </c>
      <c r="E8" s="39">
        <v>10</v>
      </c>
      <c r="F8" s="16">
        <v>0</v>
      </c>
      <c r="G8" s="16">
        <f t="shared" si="0"/>
        <v>0</v>
      </c>
      <c r="H8" s="24">
        <v>23</v>
      </c>
      <c r="I8" s="16">
        <f t="shared" si="1"/>
        <v>0</v>
      </c>
      <c r="J8" s="16">
        <f t="shared" si="2"/>
        <v>0</v>
      </c>
      <c r="K8" s="4"/>
      <c r="L8" s="4" t="s">
        <v>55</v>
      </c>
    </row>
    <row r="9" spans="1:12" ht="65.25" customHeight="1">
      <c r="A9" s="17">
        <v>7</v>
      </c>
      <c r="B9" s="4" t="s">
        <v>117</v>
      </c>
      <c r="C9" s="5" t="s">
        <v>23</v>
      </c>
      <c r="D9" s="5" t="s">
        <v>16</v>
      </c>
      <c r="E9" s="39">
        <v>31</v>
      </c>
      <c r="F9" s="16">
        <v>0</v>
      </c>
      <c r="G9" s="16">
        <f t="shared" si="0"/>
        <v>0</v>
      </c>
      <c r="H9" s="24">
        <v>23</v>
      </c>
      <c r="I9" s="16">
        <f t="shared" si="1"/>
        <v>0</v>
      </c>
      <c r="J9" s="16">
        <f t="shared" si="2"/>
        <v>0</v>
      </c>
      <c r="K9" s="4"/>
      <c r="L9" s="4" t="s">
        <v>68</v>
      </c>
    </row>
    <row r="10" spans="1:12" ht="33">
      <c r="A10" s="17">
        <v>8</v>
      </c>
      <c r="B10" s="4" t="s">
        <v>133</v>
      </c>
      <c r="C10" s="5" t="s">
        <v>19</v>
      </c>
      <c r="D10" s="5" t="s">
        <v>13</v>
      </c>
      <c r="E10" s="5">
        <v>55</v>
      </c>
      <c r="F10" s="16">
        <v>0</v>
      </c>
      <c r="G10" s="16">
        <f t="shared" si="0"/>
        <v>0</v>
      </c>
      <c r="H10" s="24">
        <v>23</v>
      </c>
      <c r="I10" s="16">
        <f t="shared" si="1"/>
        <v>0</v>
      </c>
      <c r="J10" s="16">
        <f t="shared" si="2"/>
        <v>0</v>
      </c>
      <c r="K10" s="4"/>
      <c r="L10" s="4" t="s">
        <v>54</v>
      </c>
    </row>
    <row r="11" spans="1:12" ht="16.5">
      <c r="A11" s="17">
        <v>9</v>
      </c>
      <c r="B11" s="4" t="s">
        <v>134</v>
      </c>
      <c r="C11" s="5" t="s">
        <v>19</v>
      </c>
      <c r="D11" s="5" t="s">
        <v>13</v>
      </c>
      <c r="E11" s="40">
        <v>1</v>
      </c>
      <c r="F11" s="16">
        <v>0</v>
      </c>
      <c r="G11" s="16">
        <f t="shared" si="0"/>
        <v>0</v>
      </c>
      <c r="H11" s="24">
        <v>23</v>
      </c>
      <c r="I11" s="16">
        <f t="shared" si="1"/>
        <v>0</v>
      </c>
      <c r="J11" s="16">
        <f t="shared" si="2"/>
        <v>0</v>
      </c>
      <c r="K11" s="4"/>
      <c r="L11" s="4"/>
    </row>
    <row r="12" spans="1:12" ht="77.25" customHeight="1">
      <c r="A12" s="17">
        <v>10</v>
      </c>
      <c r="B12" s="4" t="s">
        <v>135</v>
      </c>
      <c r="C12" s="30" t="s">
        <v>24</v>
      </c>
      <c r="D12" s="5" t="s">
        <v>16</v>
      </c>
      <c r="E12" s="30">
        <v>19</v>
      </c>
      <c r="F12" s="16">
        <v>0</v>
      </c>
      <c r="G12" s="16">
        <f t="shared" si="0"/>
        <v>0</v>
      </c>
      <c r="H12" s="24">
        <v>23</v>
      </c>
      <c r="I12" s="16">
        <f t="shared" si="1"/>
        <v>0</v>
      </c>
      <c r="J12" s="16">
        <f t="shared" si="2"/>
        <v>0</v>
      </c>
      <c r="K12" s="4"/>
      <c r="L12" s="4"/>
    </row>
    <row r="13" spans="1:12" ht="12.75">
      <c r="A13" s="17">
        <v>11</v>
      </c>
      <c r="B13" s="4" t="s">
        <v>142</v>
      </c>
      <c r="C13" s="5" t="s">
        <v>74</v>
      </c>
      <c r="D13" s="5" t="s">
        <v>13</v>
      </c>
      <c r="E13" s="5">
        <v>55</v>
      </c>
      <c r="F13" s="16">
        <v>0</v>
      </c>
      <c r="G13" s="16">
        <f>E13*F13</f>
        <v>0</v>
      </c>
      <c r="H13" s="24">
        <v>23</v>
      </c>
      <c r="I13" s="16">
        <f t="shared" si="1"/>
        <v>0</v>
      </c>
      <c r="J13" s="16">
        <f>G13+I13</f>
        <v>0</v>
      </c>
      <c r="K13" s="4"/>
      <c r="L13" s="4"/>
    </row>
    <row r="14" spans="1:12" ht="12.75">
      <c r="A14" s="17">
        <v>12</v>
      </c>
      <c r="B14" s="4" t="s">
        <v>143</v>
      </c>
      <c r="C14" s="5" t="s">
        <v>74</v>
      </c>
      <c r="D14" s="5" t="s">
        <v>16</v>
      </c>
      <c r="E14" s="39">
        <v>8</v>
      </c>
      <c r="F14" s="16">
        <v>0</v>
      </c>
      <c r="G14" s="16">
        <f>E14*F14</f>
        <v>0</v>
      </c>
      <c r="H14" s="24">
        <v>23</v>
      </c>
      <c r="I14" s="16">
        <f t="shared" si="1"/>
        <v>0</v>
      </c>
      <c r="J14" s="16">
        <f>G14+I14</f>
        <v>0</v>
      </c>
      <c r="K14" s="4"/>
      <c r="L14" s="4"/>
    </row>
    <row r="15" spans="1:12" ht="41.25">
      <c r="A15" s="17">
        <v>13</v>
      </c>
      <c r="B15" s="4" t="s">
        <v>136</v>
      </c>
      <c r="C15" s="5" t="s">
        <v>20</v>
      </c>
      <c r="D15" s="5" t="s">
        <v>13</v>
      </c>
      <c r="E15" s="5">
        <v>10</v>
      </c>
      <c r="F15" s="16">
        <v>0</v>
      </c>
      <c r="G15" s="16">
        <f t="shared" si="0"/>
        <v>0</v>
      </c>
      <c r="H15" s="24">
        <v>23</v>
      </c>
      <c r="I15" s="16">
        <f t="shared" si="1"/>
        <v>0</v>
      </c>
      <c r="J15" s="16">
        <f t="shared" si="2"/>
        <v>0</v>
      </c>
      <c r="K15" s="4"/>
      <c r="L15" s="4" t="s">
        <v>42</v>
      </c>
    </row>
    <row r="16" spans="1:12" ht="78" customHeight="1">
      <c r="A16" s="17">
        <v>14</v>
      </c>
      <c r="B16" s="4" t="s">
        <v>137</v>
      </c>
      <c r="C16" s="5" t="s">
        <v>20</v>
      </c>
      <c r="D16" s="5" t="s">
        <v>13</v>
      </c>
      <c r="E16" s="5">
        <v>26</v>
      </c>
      <c r="F16" s="16">
        <v>0</v>
      </c>
      <c r="G16" s="16">
        <f t="shared" si="0"/>
        <v>0</v>
      </c>
      <c r="H16" s="24">
        <v>23</v>
      </c>
      <c r="I16" s="16">
        <f t="shared" si="1"/>
        <v>0</v>
      </c>
      <c r="J16" s="16">
        <f t="shared" si="2"/>
        <v>0</v>
      </c>
      <c r="K16" s="4"/>
      <c r="L16" s="4" t="s">
        <v>43</v>
      </c>
    </row>
    <row r="17" spans="1:12" ht="12.75">
      <c r="A17" s="17">
        <v>15</v>
      </c>
      <c r="B17" s="37" t="s">
        <v>70</v>
      </c>
      <c r="C17" s="5" t="s">
        <v>69</v>
      </c>
      <c r="D17" s="5" t="s">
        <v>51</v>
      </c>
      <c r="E17" s="39">
        <v>1</v>
      </c>
      <c r="F17" s="16">
        <v>0</v>
      </c>
      <c r="G17" s="16">
        <f t="shared" si="0"/>
        <v>0</v>
      </c>
      <c r="H17" s="24">
        <v>23</v>
      </c>
      <c r="I17" s="16">
        <f t="shared" si="1"/>
        <v>0</v>
      </c>
      <c r="J17" s="16">
        <f t="shared" si="2"/>
        <v>0</v>
      </c>
      <c r="K17" s="4"/>
      <c r="L17" s="4"/>
    </row>
    <row r="18" spans="1:12" ht="24.75">
      <c r="A18" s="17">
        <v>16</v>
      </c>
      <c r="B18" s="4" t="s">
        <v>156</v>
      </c>
      <c r="C18" s="5" t="s">
        <v>105</v>
      </c>
      <c r="D18" s="5" t="s">
        <v>112</v>
      </c>
      <c r="E18" s="39">
        <v>1</v>
      </c>
      <c r="F18" s="16">
        <v>0</v>
      </c>
      <c r="G18" s="16">
        <f>E18*F18</f>
        <v>0</v>
      </c>
      <c r="H18" s="10">
        <v>23</v>
      </c>
      <c r="I18" s="16">
        <f t="shared" si="1"/>
        <v>0</v>
      </c>
      <c r="J18" s="16">
        <f>G18+I18</f>
        <v>0</v>
      </c>
      <c r="K18" s="4"/>
      <c r="L18" s="4"/>
    </row>
    <row r="19" spans="1:12" ht="24.75">
      <c r="A19" s="17">
        <v>17</v>
      </c>
      <c r="B19" s="4" t="s">
        <v>138</v>
      </c>
      <c r="C19" s="5" t="s">
        <v>20</v>
      </c>
      <c r="D19" s="5" t="s">
        <v>13</v>
      </c>
      <c r="E19" s="39">
        <v>1</v>
      </c>
      <c r="F19" s="16">
        <v>0</v>
      </c>
      <c r="G19" s="16">
        <f t="shared" si="0"/>
        <v>0</v>
      </c>
      <c r="H19" s="24">
        <v>23</v>
      </c>
      <c r="I19" s="16">
        <f t="shared" si="1"/>
        <v>0</v>
      </c>
      <c r="J19" s="16">
        <f t="shared" si="2"/>
        <v>0</v>
      </c>
      <c r="K19" s="4"/>
      <c r="L19" s="4"/>
    </row>
    <row r="20" spans="1:12" ht="33">
      <c r="A20" s="17">
        <v>18</v>
      </c>
      <c r="B20" s="4" t="s">
        <v>155</v>
      </c>
      <c r="C20" s="5" t="s">
        <v>66</v>
      </c>
      <c r="D20" s="5" t="s">
        <v>13</v>
      </c>
      <c r="E20" s="39">
        <v>6</v>
      </c>
      <c r="F20" s="16">
        <v>0</v>
      </c>
      <c r="G20" s="16">
        <f>E20*F20</f>
        <v>0</v>
      </c>
      <c r="H20" s="24">
        <v>23</v>
      </c>
      <c r="I20" s="16">
        <f t="shared" si="1"/>
        <v>0</v>
      </c>
      <c r="J20" s="16">
        <f>G20+I20</f>
        <v>0</v>
      </c>
      <c r="K20" s="4"/>
      <c r="L20" s="4"/>
    </row>
    <row r="21" spans="1:12" ht="27" customHeight="1">
      <c r="A21" s="17">
        <v>19</v>
      </c>
      <c r="B21" s="4" t="s">
        <v>149</v>
      </c>
      <c r="C21" s="5" t="s">
        <v>58</v>
      </c>
      <c r="D21" s="5" t="s">
        <v>16</v>
      </c>
      <c r="E21" s="39">
        <v>5</v>
      </c>
      <c r="F21" s="16">
        <v>0</v>
      </c>
      <c r="G21" s="16">
        <f t="shared" si="0"/>
        <v>0</v>
      </c>
      <c r="H21" s="24">
        <v>23</v>
      </c>
      <c r="I21" s="16">
        <f t="shared" si="1"/>
        <v>0</v>
      </c>
      <c r="J21" s="16">
        <f t="shared" si="2"/>
        <v>0</v>
      </c>
      <c r="K21" s="4"/>
      <c r="L21" s="4"/>
    </row>
    <row r="22" spans="1:12" ht="18.75" customHeight="1">
      <c r="A22" s="17">
        <v>20</v>
      </c>
      <c r="B22" s="4" t="s">
        <v>139</v>
      </c>
      <c r="C22" s="5" t="s">
        <v>20</v>
      </c>
      <c r="D22" s="5" t="s">
        <v>13</v>
      </c>
      <c r="E22" s="5">
        <v>1</v>
      </c>
      <c r="F22" s="16">
        <v>0</v>
      </c>
      <c r="G22" s="16">
        <f t="shared" si="0"/>
        <v>0</v>
      </c>
      <c r="H22" s="24">
        <v>23</v>
      </c>
      <c r="I22" s="16">
        <f t="shared" si="1"/>
        <v>0</v>
      </c>
      <c r="J22" s="16">
        <f t="shared" si="2"/>
        <v>0</v>
      </c>
      <c r="K22" s="4"/>
      <c r="L22" s="4" t="s">
        <v>44</v>
      </c>
    </row>
    <row r="23" spans="1:12" ht="55.5" customHeight="1">
      <c r="A23" s="17">
        <v>21</v>
      </c>
      <c r="B23" s="4" t="s">
        <v>182</v>
      </c>
      <c r="C23" s="5" t="s">
        <v>20</v>
      </c>
      <c r="D23" s="5" t="s">
        <v>13</v>
      </c>
      <c r="E23" s="5">
        <v>1</v>
      </c>
      <c r="F23" s="16">
        <v>0</v>
      </c>
      <c r="G23" s="16">
        <f>E23*F23</f>
        <v>0</v>
      </c>
      <c r="H23" s="24">
        <v>23</v>
      </c>
      <c r="I23" s="16">
        <f t="shared" si="1"/>
        <v>0</v>
      </c>
      <c r="J23" s="16">
        <f>G23+I23</f>
        <v>0</v>
      </c>
      <c r="K23" s="4"/>
      <c r="L23" s="4"/>
    </row>
    <row r="24" spans="1:12" ht="33.75" customHeight="1">
      <c r="A24" s="17">
        <v>22</v>
      </c>
      <c r="B24" s="4" t="s">
        <v>146</v>
      </c>
      <c r="C24" s="5" t="s">
        <v>20</v>
      </c>
      <c r="D24" s="5" t="s">
        <v>13</v>
      </c>
      <c r="E24" s="5">
        <v>7</v>
      </c>
      <c r="F24" s="16">
        <v>0</v>
      </c>
      <c r="G24" s="16">
        <f>E24*F24</f>
        <v>0</v>
      </c>
      <c r="H24" s="24">
        <v>23</v>
      </c>
      <c r="I24" s="16">
        <f t="shared" si="1"/>
        <v>0</v>
      </c>
      <c r="J24" s="16">
        <f>G24+I24</f>
        <v>0</v>
      </c>
      <c r="K24" s="4"/>
      <c r="L24" s="4" t="s">
        <v>57</v>
      </c>
    </row>
    <row r="25" spans="1:12" ht="27.75" customHeight="1">
      <c r="A25" s="17">
        <v>23</v>
      </c>
      <c r="B25" s="4" t="s">
        <v>150</v>
      </c>
      <c r="C25" s="5" t="s">
        <v>21</v>
      </c>
      <c r="D25" s="5" t="s">
        <v>13</v>
      </c>
      <c r="E25" s="39">
        <v>5</v>
      </c>
      <c r="F25" s="16">
        <v>0</v>
      </c>
      <c r="G25" s="16">
        <f>E25*F25</f>
        <v>0</v>
      </c>
      <c r="H25" s="24">
        <v>23</v>
      </c>
      <c r="I25" s="16">
        <f t="shared" si="1"/>
        <v>0</v>
      </c>
      <c r="J25" s="16">
        <f>G25+I25</f>
        <v>0</v>
      </c>
      <c r="K25" s="4"/>
      <c r="L25" s="4"/>
    </row>
    <row r="26" spans="1:12" ht="28.5" customHeight="1">
      <c r="A26" s="17">
        <v>24</v>
      </c>
      <c r="B26" s="4" t="s">
        <v>140</v>
      </c>
      <c r="C26" s="5" t="s">
        <v>20</v>
      </c>
      <c r="D26" s="5" t="s">
        <v>13</v>
      </c>
      <c r="E26" s="5">
        <v>16</v>
      </c>
      <c r="F26" s="16">
        <v>0</v>
      </c>
      <c r="G26" s="16">
        <f t="shared" si="0"/>
        <v>0</v>
      </c>
      <c r="H26" s="24">
        <v>23</v>
      </c>
      <c r="I26" s="16">
        <f t="shared" si="1"/>
        <v>0</v>
      </c>
      <c r="J26" s="16">
        <f t="shared" si="2"/>
        <v>0</v>
      </c>
      <c r="K26" s="4"/>
      <c r="L26" s="4" t="s">
        <v>45</v>
      </c>
    </row>
    <row r="27" spans="1:12" ht="33">
      <c r="A27" s="17">
        <v>25</v>
      </c>
      <c r="B27" s="4" t="s">
        <v>144</v>
      </c>
      <c r="C27" s="5" t="s">
        <v>20</v>
      </c>
      <c r="D27" s="5" t="s">
        <v>13</v>
      </c>
      <c r="E27" s="5">
        <v>9</v>
      </c>
      <c r="F27" s="16">
        <v>0</v>
      </c>
      <c r="G27" s="16">
        <f t="shared" si="0"/>
        <v>0</v>
      </c>
      <c r="H27" s="24">
        <v>23</v>
      </c>
      <c r="I27" s="16">
        <f t="shared" si="1"/>
        <v>0</v>
      </c>
      <c r="J27" s="16">
        <f t="shared" si="2"/>
        <v>0</v>
      </c>
      <c r="K27" s="4"/>
      <c r="L27" s="4" t="s">
        <v>46</v>
      </c>
    </row>
    <row r="28" spans="1:12" ht="24.75" customHeight="1">
      <c r="A28" s="17">
        <v>26</v>
      </c>
      <c r="B28" s="4" t="s">
        <v>145</v>
      </c>
      <c r="C28" s="5" t="s">
        <v>28</v>
      </c>
      <c r="D28" s="5" t="s">
        <v>13</v>
      </c>
      <c r="E28" s="39">
        <v>2</v>
      </c>
      <c r="F28" s="16">
        <v>0</v>
      </c>
      <c r="G28" s="16">
        <f t="shared" si="0"/>
        <v>0</v>
      </c>
      <c r="H28" s="24">
        <v>23</v>
      </c>
      <c r="I28" s="16">
        <f t="shared" si="1"/>
        <v>0</v>
      </c>
      <c r="J28" s="16">
        <f t="shared" si="2"/>
        <v>0</v>
      </c>
      <c r="K28" s="4"/>
      <c r="L28" s="4"/>
    </row>
    <row r="29" spans="1:12" ht="38.25" customHeight="1">
      <c r="A29" s="17">
        <v>27</v>
      </c>
      <c r="B29" s="4" t="s">
        <v>147</v>
      </c>
      <c r="C29" s="5" t="s">
        <v>19</v>
      </c>
      <c r="D29" s="5" t="s">
        <v>13</v>
      </c>
      <c r="E29" s="5">
        <v>1</v>
      </c>
      <c r="F29" s="16">
        <v>0</v>
      </c>
      <c r="G29" s="16">
        <f t="shared" si="0"/>
        <v>0</v>
      </c>
      <c r="H29" s="24">
        <v>23</v>
      </c>
      <c r="I29" s="16">
        <f t="shared" si="1"/>
        <v>0</v>
      </c>
      <c r="J29" s="16">
        <f t="shared" si="2"/>
        <v>0</v>
      </c>
      <c r="K29" s="4"/>
      <c r="L29" s="4" t="s">
        <v>47</v>
      </c>
    </row>
    <row r="30" spans="1:12" ht="53.25" customHeight="1">
      <c r="A30" s="17">
        <v>28</v>
      </c>
      <c r="B30" s="4" t="s">
        <v>148</v>
      </c>
      <c r="C30" s="5" t="s">
        <v>19</v>
      </c>
      <c r="D30" s="5" t="s">
        <v>13</v>
      </c>
      <c r="E30" s="5">
        <v>4</v>
      </c>
      <c r="F30" s="16">
        <v>0</v>
      </c>
      <c r="G30" s="16">
        <f t="shared" si="0"/>
        <v>0</v>
      </c>
      <c r="H30" s="24">
        <v>23</v>
      </c>
      <c r="I30" s="16">
        <f t="shared" si="1"/>
        <v>0</v>
      </c>
      <c r="J30" s="16">
        <f t="shared" si="2"/>
        <v>0</v>
      </c>
      <c r="K30" s="4"/>
      <c r="L30" s="4" t="s">
        <v>48</v>
      </c>
    </row>
    <row r="31" spans="1:12" ht="12.75">
      <c r="A31" s="17">
        <v>29</v>
      </c>
      <c r="B31" s="37" t="s">
        <v>141</v>
      </c>
      <c r="C31" s="5" t="s">
        <v>71</v>
      </c>
      <c r="D31" s="5" t="s">
        <v>16</v>
      </c>
      <c r="E31" s="5">
        <v>2</v>
      </c>
      <c r="F31" s="16">
        <v>0</v>
      </c>
      <c r="G31" s="16">
        <f>E31*F31</f>
        <v>0</v>
      </c>
      <c r="H31" s="24">
        <v>23</v>
      </c>
      <c r="I31" s="16">
        <f t="shared" si="1"/>
        <v>0</v>
      </c>
      <c r="J31" s="16">
        <f>G31+I31</f>
        <v>0</v>
      </c>
      <c r="K31" s="4"/>
      <c r="L31" s="4"/>
    </row>
    <row r="32" spans="1:12" ht="12.75">
      <c r="A32" s="17">
        <v>30</v>
      </c>
      <c r="B32" s="37" t="s">
        <v>72</v>
      </c>
      <c r="C32" s="5" t="s">
        <v>71</v>
      </c>
      <c r="D32" s="5" t="s">
        <v>16</v>
      </c>
      <c r="E32" s="5">
        <v>5</v>
      </c>
      <c r="F32" s="16">
        <v>0</v>
      </c>
      <c r="G32" s="16">
        <f>E32*F32</f>
        <v>0</v>
      </c>
      <c r="H32" s="24">
        <v>23</v>
      </c>
      <c r="I32" s="16">
        <f t="shared" si="1"/>
        <v>0</v>
      </c>
      <c r="J32" s="16">
        <f>G32+I32</f>
        <v>0</v>
      </c>
      <c r="K32" s="4"/>
      <c r="L32" s="4"/>
    </row>
    <row r="33" spans="1:12" ht="12.75">
      <c r="A33" s="17">
        <v>31</v>
      </c>
      <c r="B33" s="37" t="s">
        <v>73</v>
      </c>
      <c r="C33" s="5" t="s">
        <v>71</v>
      </c>
      <c r="D33" s="5" t="s">
        <v>16</v>
      </c>
      <c r="E33" s="5">
        <v>2</v>
      </c>
      <c r="F33" s="16">
        <v>0</v>
      </c>
      <c r="G33" s="16">
        <f>E33*F33</f>
        <v>0</v>
      </c>
      <c r="H33" s="24">
        <v>23</v>
      </c>
      <c r="I33" s="16">
        <f t="shared" si="1"/>
        <v>0</v>
      </c>
      <c r="J33" s="16">
        <f>G33+I33</f>
        <v>0</v>
      </c>
      <c r="K33" s="4"/>
      <c r="L33" s="4"/>
    </row>
    <row r="34" spans="1:12" ht="12.75">
      <c r="A34" s="17">
        <v>32</v>
      </c>
      <c r="B34" s="37" t="s">
        <v>60</v>
      </c>
      <c r="C34" s="5" t="s">
        <v>59</v>
      </c>
      <c r="D34" s="5" t="s">
        <v>13</v>
      </c>
      <c r="E34" s="39">
        <v>1</v>
      </c>
      <c r="F34" s="16">
        <v>0</v>
      </c>
      <c r="G34" s="16">
        <f t="shared" si="0"/>
        <v>0</v>
      </c>
      <c r="H34" s="24">
        <v>23</v>
      </c>
      <c r="I34" s="16">
        <f t="shared" si="1"/>
        <v>0</v>
      </c>
      <c r="J34" s="16">
        <f t="shared" si="2"/>
        <v>0</v>
      </c>
      <c r="K34" s="4"/>
      <c r="L34" s="4" t="s">
        <v>61</v>
      </c>
    </row>
    <row r="35" spans="1:12" ht="12.75">
      <c r="A35" s="17">
        <v>33</v>
      </c>
      <c r="B35" s="37" t="s">
        <v>62</v>
      </c>
      <c r="C35" s="5" t="s">
        <v>59</v>
      </c>
      <c r="D35" s="5" t="s">
        <v>13</v>
      </c>
      <c r="E35" s="39">
        <v>1</v>
      </c>
      <c r="F35" s="16">
        <v>0</v>
      </c>
      <c r="G35" s="16">
        <f t="shared" si="0"/>
        <v>0</v>
      </c>
      <c r="H35" s="24">
        <v>23</v>
      </c>
      <c r="I35" s="16">
        <f t="shared" si="1"/>
        <v>0</v>
      </c>
      <c r="J35" s="16">
        <f t="shared" si="2"/>
        <v>0</v>
      </c>
      <c r="K35" s="4"/>
      <c r="L35" s="4" t="s">
        <v>63</v>
      </c>
    </row>
    <row r="36" spans="1:12" ht="12.75">
      <c r="A36" s="17">
        <v>34</v>
      </c>
      <c r="B36" s="37" t="s">
        <v>64</v>
      </c>
      <c r="C36" s="5" t="s">
        <v>59</v>
      </c>
      <c r="D36" s="5" t="s">
        <v>13</v>
      </c>
      <c r="E36" s="39">
        <v>2</v>
      </c>
      <c r="F36" s="16">
        <v>0</v>
      </c>
      <c r="G36" s="16">
        <f t="shared" si="0"/>
        <v>0</v>
      </c>
      <c r="H36" s="24">
        <v>23</v>
      </c>
      <c r="I36" s="16">
        <f t="shared" si="1"/>
        <v>0</v>
      </c>
      <c r="J36" s="16">
        <f t="shared" si="2"/>
        <v>0</v>
      </c>
      <c r="K36" s="4"/>
      <c r="L36" s="4" t="s">
        <v>65</v>
      </c>
    </row>
    <row r="37" spans="1:11" ht="42.75" customHeight="1">
      <c r="A37" s="17">
        <v>35</v>
      </c>
      <c r="B37" s="4" t="s">
        <v>151</v>
      </c>
      <c r="C37" s="5" t="s">
        <v>83</v>
      </c>
      <c r="D37" s="5" t="s">
        <v>16</v>
      </c>
      <c r="E37" s="39">
        <v>1</v>
      </c>
      <c r="F37" s="16">
        <v>0</v>
      </c>
      <c r="G37" s="16">
        <f t="shared" si="0"/>
        <v>0</v>
      </c>
      <c r="H37" s="24">
        <v>23</v>
      </c>
      <c r="I37" s="16">
        <f t="shared" si="1"/>
        <v>0</v>
      </c>
      <c r="J37" s="16">
        <f t="shared" si="2"/>
        <v>0</v>
      </c>
      <c r="K37" s="4"/>
    </row>
    <row r="38" spans="1:11" ht="54" customHeight="1">
      <c r="A38" s="17">
        <v>36</v>
      </c>
      <c r="B38" s="4" t="s">
        <v>152</v>
      </c>
      <c r="C38" s="5" t="s">
        <v>83</v>
      </c>
      <c r="D38" s="5" t="s">
        <v>16</v>
      </c>
      <c r="E38" s="39">
        <v>2</v>
      </c>
      <c r="F38" s="16">
        <v>0</v>
      </c>
      <c r="G38" s="16">
        <f t="shared" si="0"/>
        <v>0</v>
      </c>
      <c r="H38" s="24">
        <v>23</v>
      </c>
      <c r="I38" s="16">
        <f t="shared" si="1"/>
        <v>0</v>
      </c>
      <c r="J38" s="16">
        <f t="shared" si="2"/>
        <v>0</v>
      </c>
      <c r="K38" s="4"/>
    </row>
    <row r="39" spans="1:11" ht="12.75">
      <c r="A39" s="17">
        <v>37</v>
      </c>
      <c r="B39" s="37" t="s">
        <v>81</v>
      </c>
      <c r="C39" s="5" t="s">
        <v>78</v>
      </c>
      <c r="D39" s="5" t="s">
        <v>13</v>
      </c>
      <c r="E39" s="39">
        <v>16</v>
      </c>
      <c r="F39" s="16">
        <v>0</v>
      </c>
      <c r="G39" s="16">
        <f>E39*F39</f>
        <v>0</v>
      </c>
      <c r="H39" s="24">
        <v>23</v>
      </c>
      <c r="I39" s="16">
        <f t="shared" si="1"/>
        <v>0</v>
      </c>
      <c r="J39" s="16">
        <f>G39+I39</f>
        <v>0</v>
      </c>
      <c r="K39" s="4"/>
    </row>
    <row r="40" spans="1:11" ht="12.75">
      <c r="A40" s="17">
        <v>38</v>
      </c>
      <c r="B40" s="37" t="s">
        <v>82</v>
      </c>
      <c r="C40" s="5" t="s">
        <v>78</v>
      </c>
      <c r="D40" s="5" t="s">
        <v>13</v>
      </c>
      <c r="E40" s="39">
        <v>16</v>
      </c>
      <c r="F40" s="16">
        <v>0</v>
      </c>
      <c r="G40" s="16">
        <f>E40*F40</f>
        <v>0</v>
      </c>
      <c r="H40" s="24">
        <v>23</v>
      </c>
      <c r="I40" s="16">
        <f t="shared" si="1"/>
        <v>0</v>
      </c>
      <c r="J40" s="16">
        <f>G40+I40</f>
        <v>0</v>
      </c>
      <c r="K40" s="4"/>
    </row>
    <row r="41" spans="1:11" ht="17.25">
      <c r="A41" s="17">
        <v>39</v>
      </c>
      <c r="B41" s="38" t="s">
        <v>200</v>
      </c>
      <c r="C41" s="5" t="s">
        <v>56</v>
      </c>
      <c r="D41" s="5" t="s">
        <v>13</v>
      </c>
      <c r="E41" s="39">
        <v>4</v>
      </c>
      <c r="F41" s="16">
        <v>0</v>
      </c>
      <c r="G41" s="16">
        <f t="shared" si="0"/>
        <v>0</v>
      </c>
      <c r="H41" s="24">
        <v>23</v>
      </c>
      <c r="I41" s="16">
        <f t="shared" si="1"/>
        <v>0</v>
      </c>
      <c r="J41" s="16">
        <f t="shared" si="2"/>
        <v>0</v>
      </c>
      <c r="K41" s="4"/>
    </row>
    <row r="42" spans="1:11" ht="41.25">
      <c r="A42" s="17">
        <v>40</v>
      </c>
      <c r="B42" s="4" t="s">
        <v>154</v>
      </c>
      <c r="C42" s="5" t="s">
        <v>76</v>
      </c>
      <c r="D42" s="5" t="s">
        <v>13</v>
      </c>
      <c r="E42" s="5">
        <f>100+120+50+120+40+30+15+100+10</f>
        <v>585</v>
      </c>
      <c r="F42" s="16">
        <v>0</v>
      </c>
      <c r="G42" s="16">
        <f>E42*F42</f>
        <v>0</v>
      </c>
      <c r="H42" s="24">
        <v>23</v>
      </c>
      <c r="I42" s="16">
        <f t="shared" si="1"/>
        <v>0</v>
      </c>
      <c r="J42" s="16">
        <f>G42+I42</f>
        <v>0</v>
      </c>
      <c r="K42" s="4"/>
    </row>
    <row r="43" spans="1:11" ht="12.75">
      <c r="A43" s="17">
        <v>41</v>
      </c>
      <c r="B43" s="37" t="s">
        <v>77</v>
      </c>
      <c r="C43" s="5" t="s">
        <v>78</v>
      </c>
      <c r="D43" s="5" t="s">
        <v>13</v>
      </c>
      <c r="E43" s="5">
        <v>170</v>
      </c>
      <c r="F43" s="16">
        <v>0</v>
      </c>
      <c r="G43" s="16">
        <f>E43*F43</f>
        <v>0</v>
      </c>
      <c r="H43" s="24">
        <v>23</v>
      </c>
      <c r="I43" s="16">
        <f t="shared" si="1"/>
        <v>0</v>
      </c>
      <c r="J43" s="16">
        <f>G43+I43</f>
        <v>0</v>
      </c>
      <c r="K43" s="4"/>
    </row>
    <row r="44" spans="1:11" ht="12.75">
      <c r="A44" s="17">
        <v>42</v>
      </c>
      <c r="B44" s="37" t="s">
        <v>79</v>
      </c>
      <c r="C44" s="5" t="s">
        <v>78</v>
      </c>
      <c r="D44" s="5" t="s">
        <v>13</v>
      </c>
      <c r="E44" s="39">
        <v>120</v>
      </c>
      <c r="F44" s="16">
        <v>0</v>
      </c>
      <c r="G44" s="16">
        <f>E44*F44</f>
        <v>0</v>
      </c>
      <c r="H44" s="24">
        <v>23</v>
      </c>
      <c r="I44" s="16">
        <f t="shared" si="1"/>
        <v>0</v>
      </c>
      <c r="J44" s="16">
        <f>G44+I44</f>
        <v>0</v>
      </c>
      <c r="K44" s="4"/>
    </row>
    <row r="45" spans="1:11" ht="12.75">
      <c r="A45" s="17">
        <v>43</v>
      </c>
      <c r="B45" s="37" t="s">
        <v>80</v>
      </c>
      <c r="C45" s="5" t="s">
        <v>78</v>
      </c>
      <c r="D45" s="5" t="s">
        <v>13</v>
      </c>
      <c r="E45" s="5">
        <f>120+100</f>
        <v>220</v>
      </c>
      <c r="F45" s="16">
        <v>0</v>
      </c>
      <c r="G45" s="16">
        <f>E45*F45</f>
        <v>0</v>
      </c>
      <c r="H45" s="24">
        <v>23</v>
      </c>
      <c r="I45" s="16">
        <f t="shared" si="1"/>
        <v>0</v>
      </c>
      <c r="J45" s="16">
        <f>G45+I45</f>
        <v>0</v>
      </c>
      <c r="K45" s="4"/>
    </row>
    <row r="46" spans="1:12" ht="78.75">
      <c r="A46" s="17">
        <v>44</v>
      </c>
      <c r="B46" s="8" t="s">
        <v>169</v>
      </c>
      <c r="C46" s="5" t="s">
        <v>76</v>
      </c>
      <c r="D46" s="5" t="s">
        <v>13</v>
      </c>
      <c r="E46" s="5">
        <f>170+300+100+300+100+20+30</f>
        <v>1020</v>
      </c>
      <c r="F46" s="16">
        <v>0</v>
      </c>
      <c r="G46" s="16">
        <f t="shared" si="0"/>
        <v>0</v>
      </c>
      <c r="H46" s="24">
        <v>23</v>
      </c>
      <c r="I46" s="16">
        <f t="shared" si="1"/>
        <v>0</v>
      </c>
      <c r="J46" s="16">
        <f t="shared" si="2"/>
        <v>0</v>
      </c>
      <c r="K46" s="4"/>
      <c r="L46" t="s">
        <v>75</v>
      </c>
    </row>
    <row r="47" spans="1:11" ht="12.75">
      <c r="A47" s="17">
        <v>45</v>
      </c>
      <c r="B47" s="4" t="s">
        <v>153</v>
      </c>
      <c r="C47" s="5" t="s">
        <v>76</v>
      </c>
      <c r="D47" s="5" t="s">
        <v>13</v>
      </c>
      <c r="E47" s="5">
        <v>70</v>
      </c>
      <c r="F47" s="16">
        <v>0</v>
      </c>
      <c r="G47" s="16">
        <f t="shared" si="0"/>
        <v>0</v>
      </c>
      <c r="H47" s="24">
        <v>23</v>
      </c>
      <c r="I47" s="16">
        <f t="shared" si="1"/>
        <v>0</v>
      </c>
      <c r="J47" s="16">
        <f t="shared" si="2"/>
        <v>0</v>
      </c>
      <c r="K47" s="4"/>
    </row>
    <row r="48" spans="1:11" ht="12.75">
      <c r="A48" s="17">
        <v>46</v>
      </c>
      <c r="B48" s="37" t="s">
        <v>84</v>
      </c>
      <c r="C48" s="5" t="s">
        <v>59</v>
      </c>
      <c r="D48" s="5" t="s">
        <v>16</v>
      </c>
      <c r="E48" s="39">
        <v>4</v>
      </c>
      <c r="F48" s="16">
        <v>0</v>
      </c>
      <c r="G48" s="16">
        <f t="shared" si="0"/>
        <v>0</v>
      </c>
      <c r="H48" s="24">
        <v>23</v>
      </c>
      <c r="I48" s="16">
        <f t="shared" si="1"/>
        <v>0</v>
      </c>
      <c r="J48" s="16">
        <f t="shared" si="2"/>
        <v>0</v>
      </c>
      <c r="K48" s="4"/>
    </row>
    <row r="49" spans="1:11" ht="153.75" customHeight="1">
      <c r="A49" s="17">
        <v>47</v>
      </c>
      <c r="B49" s="37" t="s">
        <v>177</v>
      </c>
      <c r="C49" s="5" t="s">
        <v>59</v>
      </c>
      <c r="D49" s="5" t="s">
        <v>16</v>
      </c>
      <c r="E49" s="39">
        <v>10</v>
      </c>
      <c r="F49" s="16">
        <v>0</v>
      </c>
      <c r="G49" s="16">
        <f t="shared" si="0"/>
        <v>0</v>
      </c>
      <c r="H49" s="24">
        <v>23</v>
      </c>
      <c r="I49" s="16">
        <f t="shared" si="1"/>
        <v>0</v>
      </c>
      <c r="J49" s="16">
        <f t="shared" si="2"/>
        <v>0</v>
      </c>
      <c r="K49" s="4"/>
    </row>
    <row r="50" spans="1:11" ht="16.5">
      <c r="A50" s="17">
        <v>48</v>
      </c>
      <c r="B50" s="37" t="s">
        <v>175</v>
      </c>
      <c r="C50" s="5" t="s">
        <v>59</v>
      </c>
      <c r="D50" s="5" t="s">
        <v>16</v>
      </c>
      <c r="E50" s="39">
        <v>1</v>
      </c>
      <c r="F50" s="16">
        <v>0</v>
      </c>
      <c r="G50" s="16">
        <f>E50*F50</f>
        <v>0</v>
      </c>
      <c r="H50" s="24">
        <v>23</v>
      </c>
      <c r="I50" s="16">
        <f t="shared" si="1"/>
        <v>0</v>
      </c>
      <c r="J50" s="16">
        <f>G50+I50</f>
        <v>0</v>
      </c>
      <c r="K50" s="4"/>
    </row>
    <row r="51" spans="1:11" ht="12.75">
      <c r="A51" s="17">
        <v>49</v>
      </c>
      <c r="B51" s="37" t="s">
        <v>164</v>
      </c>
      <c r="C51" s="5" t="s">
        <v>59</v>
      </c>
      <c r="D51" s="5" t="s">
        <v>16</v>
      </c>
      <c r="E51" s="39">
        <v>3</v>
      </c>
      <c r="F51" s="16">
        <v>0</v>
      </c>
      <c r="G51" s="16">
        <f>E51*F51</f>
        <v>0</v>
      </c>
      <c r="H51" s="24">
        <v>23</v>
      </c>
      <c r="I51" s="16">
        <f t="shared" si="1"/>
        <v>0</v>
      </c>
      <c r="J51" s="16">
        <f>G51+I51</f>
        <v>0</v>
      </c>
      <c r="K51" s="4"/>
    </row>
    <row r="52" spans="1:11" ht="12.75">
      <c r="A52" s="17">
        <v>50</v>
      </c>
      <c r="B52" s="37" t="s">
        <v>67</v>
      </c>
      <c r="C52" s="5" t="s">
        <v>59</v>
      </c>
      <c r="D52" s="5" t="s">
        <v>16</v>
      </c>
      <c r="E52" s="39">
        <v>3</v>
      </c>
      <c r="F52" s="16">
        <v>0</v>
      </c>
      <c r="G52" s="16">
        <f>E52*F52</f>
        <v>0</v>
      </c>
      <c r="H52" s="24">
        <v>23</v>
      </c>
      <c r="I52" s="16">
        <f t="shared" si="1"/>
        <v>0</v>
      </c>
      <c r="J52" s="16">
        <f>G52+I52</f>
        <v>0</v>
      </c>
      <c r="K52" s="4"/>
    </row>
    <row r="53" spans="1:12" ht="212.25" customHeight="1">
      <c r="A53" s="11">
        <v>51</v>
      </c>
      <c r="B53" s="8" t="s">
        <v>183</v>
      </c>
      <c r="C53" s="5" t="s">
        <v>107</v>
      </c>
      <c r="D53" s="5" t="s">
        <v>13</v>
      </c>
      <c r="E53" s="39">
        <v>4</v>
      </c>
      <c r="F53" s="16">
        <v>0</v>
      </c>
      <c r="G53" s="9">
        <f>E53*F53</f>
        <v>0</v>
      </c>
      <c r="H53" s="10">
        <v>23</v>
      </c>
      <c r="I53" s="16">
        <f t="shared" si="1"/>
        <v>0</v>
      </c>
      <c r="J53" s="18">
        <f>G53+I53</f>
        <v>0</v>
      </c>
      <c r="K53" s="4"/>
      <c r="L53" s="29" t="s">
        <v>184</v>
      </c>
    </row>
    <row r="54" spans="1:11" ht="30" customHeight="1">
      <c r="A54" s="68" t="s">
        <v>201</v>
      </c>
      <c r="B54" s="69"/>
      <c r="C54" s="69"/>
      <c r="D54" s="69"/>
      <c r="E54" s="69"/>
      <c r="F54" s="69"/>
      <c r="G54" s="9">
        <f>SUM(G3:G53)</f>
        <v>0</v>
      </c>
      <c r="H54" s="10" t="s">
        <v>6</v>
      </c>
      <c r="I54" s="9">
        <f>SUM(I3:I53)</f>
        <v>0</v>
      </c>
      <c r="J54" s="9">
        <f>SUM(J3:J53)</f>
        <v>0</v>
      </c>
      <c r="K54" s="25"/>
    </row>
    <row r="55" spans="1:11" ht="30" customHeight="1">
      <c r="A55" s="68" t="s">
        <v>202</v>
      </c>
      <c r="B55" s="69"/>
      <c r="C55" s="69"/>
      <c r="D55" s="69"/>
      <c r="E55" s="69"/>
      <c r="F55" s="69"/>
      <c r="G55" s="9">
        <f>G54*30%</f>
        <v>0</v>
      </c>
      <c r="H55" s="10" t="s">
        <v>6</v>
      </c>
      <c r="I55" s="9">
        <f>I54*30%</f>
        <v>0</v>
      </c>
      <c r="J55" s="9">
        <f>J54*30%</f>
        <v>0</v>
      </c>
      <c r="K55" s="25"/>
    </row>
    <row r="56" spans="1:11" ht="30" customHeight="1">
      <c r="A56" s="68" t="s">
        <v>5</v>
      </c>
      <c r="B56" s="69"/>
      <c r="C56" s="69"/>
      <c r="D56" s="69"/>
      <c r="E56" s="69"/>
      <c r="F56" s="69"/>
      <c r="G56" s="9">
        <f>SUM(G54:G55)</f>
        <v>0</v>
      </c>
      <c r="H56" s="10" t="s">
        <v>6</v>
      </c>
      <c r="I56" s="9">
        <f>SUM(I54:I55)</f>
        <v>0</v>
      </c>
      <c r="J56" s="9">
        <f>SUM(J54:J55)</f>
        <v>0</v>
      </c>
      <c r="K56" s="25"/>
    </row>
    <row r="57" spans="2:11" s="2" customFormat="1" ht="12.75">
      <c r="B57"/>
      <c r="C57"/>
      <c r="D57" s="3"/>
      <c r="E57" s="3"/>
      <c r="F57"/>
      <c r="G57"/>
      <c r="H57" s="3"/>
      <c r="I57"/>
      <c r="J57"/>
      <c r="K57"/>
    </row>
    <row r="58" spans="2:11" s="2" customFormat="1" ht="12.75">
      <c r="B58"/>
      <c r="C58"/>
      <c r="D58" s="3"/>
      <c r="E58" s="3"/>
      <c r="F58"/>
      <c r="G58"/>
      <c r="H58" s="3"/>
      <c r="I58"/>
      <c r="J58"/>
      <c r="K58"/>
    </row>
    <row r="59" spans="2:11" s="2" customFormat="1" ht="30" customHeight="1">
      <c r="B59"/>
      <c r="C59"/>
      <c r="D59" s="3"/>
      <c r="E59" s="3"/>
      <c r="F59"/>
      <c r="G59"/>
      <c r="H59" s="3"/>
      <c r="I59"/>
      <c r="J59"/>
      <c r="K59"/>
    </row>
    <row r="60" spans="2:11" s="2" customFormat="1" ht="30" customHeight="1">
      <c r="B60"/>
      <c r="C60"/>
      <c r="D60" s="3"/>
      <c r="E60" s="3"/>
      <c r="F60"/>
      <c r="G60"/>
      <c r="H60" s="3"/>
      <c r="I60"/>
      <c r="J60"/>
      <c r="K60"/>
    </row>
    <row r="61" spans="2:11" s="2" customFormat="1" ht="30" customHeight="1">
      <c r="B61"/>
      <c r="C61"/>
      <c r="D61" s="3"/>
      <c r="E61" s="3"/>
      <c r="F61"/>
      <c r="G61"/>
      <c r="H61" s="3"/>
      <c r="I61"/>
      <c r="J61"/>
      <c r="K61"/>
    </row>
    <row r="62" spans="2:11" s="2" customFormat="1" ht="30" customHeight="1">
      <c r="B62"/>
      <c r="C62"/>
      <c r="D62" s="3"/>
      <c r="E62" s="3"/>
      <c r="F62"/>
      <c r="G62"/>
      <c r="H62" s="3"/>
      <c r="I62"/>
      <c r="J62"/>
      <c r="K62"/>
    </row>
    <row r="63" spans="2:11" s="2" customFormat="1" ht="30" customHeight="1">
      <c r="B63"/>
      <c r="C63"/>
      <c r="D63" s="3"/>
      <c r="E63" s="3"/>
      <c r="F63"/>
      <c r="G63"/>
      <c r="H63" s="3"/>
      <c r="I63"/>
      <c r="J63"/>
      <c r="K63"/>
    </row>
    <row r="64" spans="2:11" s="2" customFormat="1" ht="30" customHeight="1">
      <c r="B64"/>
      <c r="C64"/>
      <c r="D64" s="3"/>
      <c r="E64" s="3"/>
      <c r="F64"/>
      <c r="G64"/>
      <c r="H64" s="3"/>
      <c r="I64"/>
      <c r="J64"/>
      <c r="K64"/>
    </row>
  </sheetData>
  <sheetProtection/>
  <mergeCells count="3">
    <mergeCell ref="A54:F54"/>
    <mergeCell ref="A55:F55"/>
    <mergeCell ref="A56:F56"/>
  </mergeCells>
  <printOptions gridLines="1"/>
  <pageMargins left="0.3937007874015748" right="0.3937007874015748" top="0.67375" bottom="0.7874015748031497" header="0.13125" footer="0.105"/>
  <pageSetup fitToHeight="0" fitToWidth="1" horizontalDpi="600" verticalDpi="600" orientation="landscape" paperSize="9" scale="84" r:id="rId1"/>
  <headerFooter alignWithMargins="0">
    <oddHeader>&amp;LZadanie Nr 3 Dostawa sprzętu komputerowego&amp;C&amp;"Arial CE,Pogrubiony"SZCZEGÓŁOWY OPIS PRZEDMIOTU ZAMÓWIENIA&amp;R&amp;9Zał. Nr 3 do SIWZ</oddHeader>
    <oddFooter>&amp;C&amp;P&amp;R..................................................
 (podpis i pieczątka upełnomocnionego 
przedstawiciela Wykonawcy)</oddFooter>
  </headerFooter>
</worksheet>
</file>

<file path=xl/worksheets/sheet4.xml><?xml version="1.0" encoding="utf-8"?>
<worksheet xmlns="http://schemas.openxmlformats.org/spreadsheetml/2006/main" xmlns:r="http://schemas.openxmlformats.org/officeDocument/2006/relationships">
  <dimension ref="A1:K34"/>
  <sheetViews>
    <sheetView view="pageLayout" zoomScaleNormal="140" zoomScaleSheetLayoutView="130" workbookViewId="0" topLeftCell="A1">
      <selection activeCell="G3" sqref="G3"/>
    </sheetView>
  </sheetViews>
  <sheetFormatPr defaultColWidth="9.00390625" defaultRowHeight="12.75"/>
  <cols>
    <col min="1" max="1" width="4.75390625" style="2" customWidth="1"/>
    <col min="2" max="2" width="47.375" style="0" customWidth="1"/>
    <col min="3" max="3" width="15.875" style="0" customWidth="1"/>
    <col min="4" max="4" width="4.75390625" style="3" customWidth="1"/>
    <col min="5" max="5" width="5.625" style="3" customWidth="1"/>
    <col min="6" max="6" width="10.00390625" style="0" customWidth="1"/>
    <col min="7" max="7" width="12.00390625" style="0" customWidth="1"/>
    <col min="8" max="8" width="6.375" style="3" customWidth="1"/>
    <col min="9" max="9" width="11.25390625" style="0" customWidth="1"/>
    <col min="10" max="10" width="12.625" style="0" customWidth="1"/>
    <col min="11" max="11" width="24.75390625" style="0" customWidth="1"/>
  </cols>
  <sheetData>
    <row r="1" spans="1:11" ht="51.75" customHeight="1">
      <c r="A1" s="10" t="s">
        <v>4</v>
      </c>
      <c r="B1" s="12" t="s">
        <v>11</v>
      </c>
      <c r="C1" s="12" t="s">
        <v>7</v>
      </c>
      <c r="D1" s="12" t="s">
        <v>0</v>
      </c>
      <c r="E1" s="12" t="s">
        <v>1</v>
      </c>
      <c r="F1" s="12" t="s">
        <v>2</v>
      </c>
      <c r="G1" s="12" t="s">
        <v>8</v>
      </c>
      <c r="H1" s="13" t="s">
        <v>3</v>
      </c>
      <c r="I1" s="13" t="s">
        <v>9</v>
      </c>
      <c r="J1" s="13" t="s">
        <v>10</v>
      </c>
      <c r="K1" s="71" t="s">
        <v>220</v>
      </c>
    </row>
    <row r="2" spans="1:11" s="1" customFormat="1" ht="12.75">
      <c r="A2" s="14">
        <v>1</v>
      </c>
      <c r="B2" s="15">
        <v>2</v>
      </c>
      <c r="C2" s="14">
        <v>3</v>
      </c>
      <c r="D2" s="15">
        <v>4</v>
      </c>
      <c r="E2" s="14">
        <v>5</v>
      </c>
      <c r="F2" s="15">
        <v>6</v>
      </c>
      <c r="G2" s="14">
        <v>7</v>
      </c>
      <c r="H2" s="15">
        <v>8</v>
      </c>
      <c r="I2" s="14">
        <v>9</v>
      </c>
      <c r="J2" s="15">
        <v>10</v>
      </c>
      <c r="K2" s="14">
        <v>11</v>
      </c>
    </row>
    <row r="3" spans="1:11" ht="31.5" customHeight="1">
      <c r="A3" s="11">
        <v>1</v>
      </c>
      <c r="B3" s="32" t="s">
        <v>87</v>
      </c>
      <c r="C3" s="21" t="s">
        <v>88</v>
      </c>
      <c r="D3" s="22" t="s">
        <v>13</v>
      </c>
      <c r="E3" s="41">
        <v>50</v>
      </c>
      <c r="F3" s="9">
        <v>0</v>
      </c>
      <c r="G3" s="9">
        <f aca="true" t="shared" si="0" ref="G3:G14">E3*F3</f>
        <v>0</v>
      </c>
      <c r="H3" s="23">
        <v>23</v>
      </c>
      <c r="I3" s="9">
        <f aca="true" t="shared" si="1" ref="I3:I14">G3*0.23</f>
        <v>0</v>
      </c>
      <c r="J3" s="9">
        <f aca="true" t="shared" si="2" ref="J3:J14">G3+I3</f>
        <v>0</v>
      </c>
      <c r="K3" s="31"/>
    </row>
    <row r="4" spans="1:11" ht="30.75" customHeight="1">
      <c r="A4" s="11">
        <v>2</v>
      </c>
      <c r="B4" s="32" t="s">
        <v>89</v>
      </c>
      <c r="C4" s="21" t="s">
        <v>88</v>
      </c>
      <c r="D4" s="22" t="s">
        <v>13</v>
      </c>
      <c r="E4" s="41">
        <v>50</v>
      </c>
      <c r="F4" s="9">
        <v>0</v>
      </c>
      <c r="G4" s="9">
        <f t="shared" si="0"/>
        <v>0</v>
      </c>
      <c r="H4" s="23">
        <v>23</v>
      </c>
      <c r="I4" s="9">
        <f t="shared" si="1"/>
        <v>0</v>
      </c>
      <c r="J4" s="9">
        <f t="shared" si="2"/>
        <v>0</v>
      </c>
      <c r="K4" s="31"/>
    </row>
    <row r="5" spans="1:11" ht="23.25" customHeight="1">
      <c r="A5" s="11">
        <v>3</v>
      </c>
      <c r="B5" s="32" t="s">
        <v>157</v>
      </c>
      <c r="C5" s="21" t="s">
        <v>88</v>
      </c>
      <c r="D5" s="22" t="s">
        <v>13</v>
      </c>
      <c r="E5" s="41">
        <v>400</v>
      </c>
      <c r="F5" s="9">
        <v>0</v>
      </c>
      <c r="G5" s="9">
        <f t="shared" si="0"/>
        <v>0</v>
      </c>
      <c r="H5" s="23">
        <v>23</v>
      </c>
      <c r="I5" s="9">
        <f t="shared" si="1"/>
        <v>0</v>
      </c>
      <c r="J5" s="9">
        <f t="shared" si="2"/>
        <v>0</v>
      </c>
      <c r="K5" s="31"/>
    </row>
    <row r="6" spans="1:11" ht="27.75" customHeight="1">
      <c r="A6" s="11">
        <v>4</v>
      </c>
      <c r="B6" s="32" t="s">
        <v>90</v>
      </c>
      <c r="C6" s="21" t="s">
        <v>88</v>
      </c>
      <c r="D6" s="22" t="s">
        <v>13</v>
      </c>
      <c r="E6" s="41">
        <v>100</v>
      </c>
      <c r="F6" s="9">
        <v>0</v>
      </c>
      <c r="G6" s="9">
        <f t="shared" si="0"/>
        <v>0</v>
      </c>
      <c r="H6" s="23">
        <v>23</v>
      </c>
      <c r="I6" s="9">
        <f t="shared" si="1"/>
        <v>0</v>
      </c>
      <c r="J6" s="9">
        <f t="shared" si="2"/>
        <v>0</v>
      </c>
      <c r="K6" s="31"/>
    </row>
    <row r="7" spans="1:11" ht="28.5" customHeight="1">
      <c r="A7" s="11">
        <v>5</v>
      </c>
      <c r="B7" s="32" t="s">
        <v>91</v>
      </c>
      <c r="C7" s="21" t="s">
        <v>88</v>
      </c>
      <c r="D7" s="22" t="s">
        <v>13</v>
      </c>
      <c r="E7" s="41">
        <v>100</v>
      </c>
      <c r="F7" s="9">
        <v>0</v>
      </c>
      <c r="G7" s="9">
        <f t="shared" si="0"/>
        <v>0</v>
      </c>
      <c r="H7" s="23">
        <v>23</v>
      </c>
      <c r="I7" s="9">
        <f t="shared" si="1"/>
        <v>0</v>
      </c>
      <c r="J7" s="9">
        <f t="shared" si="2"/>
        <v>0</v>
      </c>
      <c r="K7" s="31"/>
    </row>
    <row r="8" spans="1:11" ht="28.5" customHeight="1">
      <c r="A8" s="11">
        <v>6</v>
      </c>
      <c r="B8" s="32" t="s">
        <v>92</v>
      </c>
      <c r="C8" s="21" t="s">
        <v>88</v>
      </c>
      <c r="D8" s="22" t="s">
        <v>13</v>
      </c>
      <c r="E8" s="41">
        <v>100</v>
      </c>
      <c r="F8" s="9">
        <v>0</v>
      </c>
      <c r="G8" s="9">
        <f t="shared" si="0"/>
        <v>0</v>
      </c>
      <c r="H8" s="23">
        <v>23</v>
      </c>
      <c r="I8" s="9">
        <f t="shared" si="1"/>
        <v>0</v>
      </c>
      <c r="J8" s="9">
        <f t="shared" si="2"/>
        <v>0</v>
      </c>
      <c r="K8" s="31"/>
    </row>
    <row r="9" spans="1:11" ht="26.25" customHeight="1">
      <c r="A9" s="11">
        <v>7</v>
      </c>
      <c r="B9" s="32" t="s">
        <v>93</v>
      </c>
      <c r="C9" s="21" t="s">
        <v>88</v>
      </c>
      <c r="D9" s="22" t="s">
        <v>13</v>
      </c>
      <c r="E9" s="41">
        <v>100</v>
      </c>
      <c r="F9" s="9">
        <v>0</v>
      </c>
      <c r="G9" s="9">
        <f t="shared" si="0"/>
        <v>0</v>
      </c>
      <c r="H9" s="23">
        <v>23</v>
      </c>
      <c r="I9" s="9">
        <f t="shared" si="1"/>
        <v>0</v>
      </c>
      <c r="J9" s="9">
        <f t="shared" si="2"/>
        <v>0</v>
      </c>
      <c r="K9" s="31"/>
    </row>
    <row r="10" spans="1:11" ht="35.25" customHeight="1">
      <c r="A10" s="11">
        <v>8</v>
      </c>
      <c r="B10" s="32" t="s">
        <v>98</v>
      </c>
      <c r="C10" s="21" t="s">
        <v>88</v>
      </c>
      <c r="D10" s="22" t="s">
        <v>13</v>
      </c>
      <c r="E10" s="41">
        <v>50</v>
      </c>
      <c r="F10" s="9">
        <v>0</v>
      </c>
      <c r="G10" s="9">
        <f>E10*F10</f>
        <v>0</v>
      </c>
      <c r="H10" s="23">
        <v>23</v>
      </c>
      <c r="I10" s="9">
        <f>G10*0.23</f>
        <v>0</v>
      </c>
      <c r="J10" s="9">
        <f>G10+I10</f>
        <v>0</v>
      </c>
      <c r="K10" s="31"/>
    </row>
    <row r="11" spans="1:11" ht="37.5" customHeight="1">
      <c r="A11" s="11">
        <v>9</v>
      </c>
      <c r="B11" s="32" t="s">
        <v>99</v>
      </c>
      <c r="C11" s="21" t="s">
        <v>88</v>
      </c>
      <c r="D11" s="22" t="s">
        <v>13</v>
      </c>
      <c r="E11" s="41">
        <v>50</v>
      </c>
      <c r="F11" s="9">
        <v>0</v>
      </c>
      <c r="G11" s="9">
        <f>E11*F11</f>
        <v>0</v>
      </c>
      <c r="H11" s="23">
        <v>23</v>
      </c>
      <c r="I11" s="9">
        <f>G11*0.23</f>
        <v>0</v>
      </c>
      <c r="J11" s="9">
        <f>G11+I11</f>
        <v>0</v>
      </c>
      <c r="K11" s="31"/>
    </row>
    <row r="12" spans="1:11" ht="33.75" customHeight="1">
      <c r="A12" s="11">
        <v>10</v>
      </c>
      <c r="B12" s="32" t="s">
        <v>100</v>
      </c>
      <c r="C12" s="21" t="s">
        <v>88</v>
      </c>
      <c r="D12" s="22" t="s">
        <v>13</v>
      </c>
      <c r="E12" s="41">
        <v>20</v>
      </c>
      <c r="F12" s="9">
        <v>0</v>
      </c>
      <c r="G12" s="9">
        <f>E12*F12</f>
        <v>0</v>
      </c>
      <c r="H12" s="23">
        <v>23</v>
      </c>
      <c r="I12" s="9">
        <f>G12*0.23</f>
        <v>0</v>
      </c>
      <c r="J12" s="9">
        <f>G12+I12</f>
        <v>0</v>
      </c>
      <c r="K12" s="31"/>
    </row>
    <row r="13" spans="1:11" ht="38.25" customHeight="1">
      <c r="A13" s="11">
        <v>11</v>
      </c>
      <c r="B13" s="32" t="s">
        <v>101</v>
      </c>
      <c r="C13" s="21" t="s">
        <v>88</v>
      </c>
      <c r="D13" s="22" t="s">
        <v>13</v>
      </c>
      <c r="E13" s="41">
        <v>20</v>
      </c>
      <c r="F13" s="9">
        <v>0</v>
      </c>
      <c r="G13" s="9">
        <f>E13*F13</f>
        <v>0</v>
      </c>
      <c r="H13" s="23">
        <v>23</v>
      </c>
      <c r="I13" s="9">
        <f>G13*0.23</f>
        <v>0</v>
      </c>
      <c r="J13" s="9">
        <f>G13+I13</f>
        <v>0</v>
      </c>
      <c r="K13" s="31"/>
    </row>
    <row r="14" spans="1:11" ht="34.5" customHeight="1">
      <c r="A14" s="11">
        <v>12</v>
      </c>
      <c r="B14" s="32" t="s">
        <v>163</v>
      </c>
      <c r="C14" s="21" t="s">
        <v>94</v>
      </c>
      <c r="D14" s="22" t="s">
        <v>13</v>
      </c>
      <c r="E14" s="41">
        <v>10</v>
      </c>
      <c r="F14" s="9">
        <v>0</v>
      </c>
      <c r="G14" s="9">
        <f t="shared" si="0"/>
        <v>0</v>
      </c>
      <c r="H14" s="23">
        <v>23</v>
      </c>
      <c r="I14" s="9">
        <f t="shared" si="1"/>
        <v>0</v>
      </c>
      <c r="J14" s="9">
        <f t="shared" si="2"/>
        <v>0</v>
      </c>
      <c r="K14" s="31"/>
    </row>
    <row r="15" spans="1:11" ht="37.5" customHeight="1">
      <c r="A15" s="11">
        <v>13</v>
      </c>
      <c r="B15" s="32" t="s">
        <v>162</v>
      </c>
      <c r="C15" s="21" t="s">
        <v>94</v>
      </c>
      <c r="D15" s="22" t="s">
        <v>13</v>
      </c>
      <c r="E15" s="41">
        <v>10</v>
      </c>
      <c r="F15" s="9">
        <v>0</v>
      </c>
      <c r="G15" s="9">
        <f>E15*F15</f>
        <v>0</v>
      </c>
      <c r="H15" s="23">
        <v>23</v>
      </c>
      <c r="I15" s="9">
        <f>G15*0.23</f>
        <v>0</v>
      </c>
      <c r="J15" s="9">
        <f>G15+I15</f>
        <v>0</v>
      </c>
      <c r="K15" s="31"/>
    </row>
    <row r="16" spans="1:11" ht="38.25" customHeight="1">
      <c r="A16" s="11">
        <v>14</v>
      </c>
      <c r="B16" s="32" t="s">
        <v>116</v>
      </c>
      <c r="C16" s="21" t="s">
        <v>94</v>
      </c>
      <c r="D16" s="22" t="s">
        <v>13</v>
      </c>
      <c r="E16" s="23">
        <v>2</v>
      </c>
      <c r="F16" s="9">
        <v>0</v>
      </c>
      <c r="G16" s="9">
        <f>E16*F16</f>
        <v>0</v>
      </c>
      <c r="H16" s="23">
        <v>23</v>
      </c>
      <c r="I16" s="9">
        <f>G16*0.23</f>
        <v>0</v>
      </c>
      <c r="J16" s="9">
        <f>G16+I16</f>
        <v>0</v>
      </c>
      <c r="K16" s="31"/>
    </row>
    <row r="17" spans="1:11" ht="27" customHeight="1">
      <c r="A17" s="11">
        <v>15</v>
      </c>
      <c r="B17" s="32" t="s">
        <v>102</v>
      </c>
      <c r="C17" s="21" t="s">
        <v>94</v>
      </c>
      <c r="D17" s="22" t="s">
        <v>13</v>
      </c>
      <c r="E17" s="41">
        <v>10</v>
      </c>
      <c r="F17" s="9">
        <v>0</v>
      </c>
      <c r="G17" s="9">
        <f>E17*F17</f>
        <v>0</v>
      </c>
      <c r="H17" s="23">
        <v>23</v>
      </c>
      <c r="I17" s="9">
        <f>G17*0.23</f>
        <v>0</v>
      </c>
      <c r="J17" s="9">
        <f>G17+I17</f>
        <v>0</v>
      </c>
      <c r="K17" s="31"/>
    </row>
    <row r="18" spans="1:11" ht="29.25" customHeight="1">
      <c r="A18" s="11">
        <v>16</v>
      </c>
      <c r="B18" s="45" t="s">
        <v>103</v>
      </c>
      <c r="C18" s="24" t="s">
        <v>94</v>
      </c>
      <c r="D18" s="10" t="s">
        <v>13</v>
      </c>
      <c r="E18" s="11">
        <v>10</v>
      </c>
      <c r="F18" s="9">
        <v>0</v>
      </c>
      <c r="G18" s="9">
        <f>E18*F18</f>
        <v>0</v>
      </c>
      <c r="H18" s="46">
        <v>23</v>
      </c>
      <c r="I18" s="9">
        <f>G18*0.23</f>
        <v>0</v>
      </c>
      <c r="J18" s="9">
        <f>G18+I18</f>
        <v>0</v>
      </c>
      <c r="K18" s="31"/>
    </row>
    <row r="19" spans="1:11" ht="30" customHeight="1">
      <c r="A19" s="68" t="s">
        <v>201</v>
      </c>
      <c r="B19" s="69"/>
      <c r="C19" s="69"/>
      <c r="D19" s="69"/>
      <c r="E19" s="69"/>
      <c r="F19" s="69"/>
      <c r="G19" s="9">
        <f>SUM(G3:G18)</f>
        <v>0</v>
      </c>
      <c r="H19" s="10" t="s">
        <v>6</v>
      </c>
      <c r="I19" s="9">
        <f>SUM(I3:I18)</f>
        <v>0</v>
      </c>
      <c r="J19" s="9">
        <f>SUM(J3:J18)</f>
        <v>0</v>
      </c>
      <c r="K19" s="25"/>
    </row>
    <row r="20" spans="1:11" ht="30" customHeight="1">
      <c r="A20" s="68" t="s">
        <v>202</v>
      </c>
      <c r="B20" s="69"/>
      <c r="C20" s="69"/>
      <c r="D20" s="69"/>
      <c r="E20" s="69"/>
      <c r="F20" s="69"/>
      <c r="G20" s="9">
        <f>G19*30%</f>
        <v>0</v>
      </c>
      <c r="H20" s="10" t="s">
        <v>6</v>
      </c>
      <c r="I20" s="9">
        <f>I19*30%</f>
        <v>0</v>
      </c>
      <c r="J20" s="9">
        <f>J19*30%</f>
        <v>0</v>
      </c>
      <c r="K20" s="25"/>
    </row>
    <row r="21" spans="1:11" ht="30" customHeight="1">
      <c r="A21" s="68" t="s">
        <v>5</v>
      </c>
      <c r="B21" s="69"/>
      <c r="C21" s="69"/>
      <c r="D21" s="69"/>
      <c r="E21" s="69"/>
      <c r="F21" s="69"/>
      <c r="G21" s="9">
        <f>SUM(G19:G20)</f>
        <v>0</v>
      </c>
      <c r="H21" s="10" t="s">
        <v>6</v>
      </c>
      <c r="I21" s="9">
        <f>SUM(I19:I20)</f>
        <v>0</v>
      </c>
      <c r="J21" s="9">
        <f>SUM(J19:J20)</f>
        <v>0</v>
      </c>
      <c r="K21" s="25"/>
    </row>
    <row r="22" ht="30" customHeight="1"/>
    <row r="23" ht="30" customHeight="1"/>
    <row r="24" ht="30" customHeight="1"/>
    <row r="25" ht="30" customHeight="1"/>
    <row r="26" spans="2:11" s="2" customFormat="1" ht="30" customHeight="1">
      <c r="B26"/>
      <c r="C26"/>
      <c r="D26" s="3"/>
      <c r="E26" s="3"/>
      <c r="F26"/>
      <c r="G26"/>
      <c r="H26" s="3"/>
      <c r="I26"/>
      <c r="J26"/>
      <c r="K26"/>
    </row>
    <row r="27" spans="2:11" s="2" customFormat="1" ht="30" customHeight="1">
      <c r="B27"/>
      <c r="C27"/>
      <c r="D27" s="3"/>
      <c r="E27" s="3"/>
      <c r="F27"/>
      <c r="G27"/>
      <c r="H27" s="3"/>
      <c r="I27"/>
      <c r="J27"/>
      <c r="K27"/>
    </row>
    <row r="28" spans="2:11" s="2" customFormat="1" ht="30" customHeight="1">
      <c r="B28"/>
      <c r="C28"/>
      <c r="D28" s="3"/>
      <c r="E28" s="3"/>
      <c r="F28"/>
      <c r="G28"/>
      <c r="H28" s="3"/>
      <c r="I28"/>
      <c r="J28"/>
      <c r="K28"/>
    </row>
    <row r="29" spans="2:11" s="2" customFormat="1" ht="30" customHeight="1">
      <c r="B29"/>
      <c r="C29"/>
      <c r="D29" s="3"/>
      <c r="E29" s="3"/>
      <c r="F29"/>
      <c r="G29"/>
      <c r="H29" s="3"/>
      <c r="I29"/>
      <c r="J29"/>
      <c r="K29"/>
    </row>
    <row r="30" spans="2:11" s="2" customFormat="1" ht="30" customHeight="1">
      <c r="B30"/>
      <c r="C30"/>
      <c r="D30" s="3"/>
      <c r="E30" s="3"/>
      <c r="F30"/>
      <c r="G30"/>
      <c r="H30" s="3"/>
      <c r="I30"/>
      <c r="J30"/>
      <c r="K30"/>
    </row>
    <row r="31" spans="2:11" s="2" customFormat="1" ht="30" customHeight="1">
      <c r="B31"/>
      <c r="C31"/>
      <c r="D31" s="3"/>
      <c r="E31" s="3"/>
      <c r="F31"/>
      <c r="G31"/>
      <c r="H31" s="3"/>
      <c r="I31"/>
      <c r="J31"/>
      <c r="K31"/>
    </row>
    <row r="32" spans="2:11" s="2" customFormat="1" ht="30" customHeight="1">
      <c r="B32"/>
      <c r="C32"/>
      <c r="D32" s="3"/>
      <c r="E32" s="3"/>
      <c r="F32"/>
      <c r="G32"/>
      <c r="H32" s="3"/>
      <c r="I32"/>
      <c r="J32"/>
      <c r="K32"/>
    </row>
    <row r="33" spans="2:11" s="2" customFormat="1" ht="30" customHeight="1">
      <c r="B33"/>
      <c r="C33"/>
      <c r="D33" s="3"/>
      <c r="E33" s="3"/>
      <c r="F33"/>
      <c r="G33"/>
      <c r="H33" s="3"/>
      <c r="I33"/>
      <c r="J33"/>
      <c r="K33"/>
    </row>
    <row r="34" spans="2:11" s="2" customFormat="1" ht="30" customHeight="1">
      <c r="B34"/>
      <c r="C34"/>
      <c r="D34" s="3"/>
      <c r="E34" s="3"/>
      <c r="F34"/>
      <c r="G34"/>
      <c r="H34" s="3"/>
      <c r="I34"/>
      <c r="J34"/>
      <c r="K34"/>
    </row>
  </sheetData>
  <sheetProtection/>
  <mergeCells count="3">
    <mergeCell ref="A19:F19"/>
    <mergeCell ref="A20:F20"/>
    <mergeCell ref="A21:F21"/>
  </mergeCells>
  <printOptions gridLines="1"/>
  <pageMargins left="0.3937007874015748" right="0.3937007874015748" top="0.6" bottom="0.684375" header="0.09375" footer="0.24375"/>
  <pageSetup horizontalDpi="600" verticalDpi="600" orientation="landscape" paperSize="9" scale="90" r:id="rId1"/>
  <headerFooter alignWithMargins="0">
    <oddHeader>&amp;LZadanie Nr 4 Dostawa specjalistycznego sprzętu 
sieciowego
&amp;C&amp;"Arial CE,Pogrubiony"SZCZEGÓŁOWY OPIS PRZEDMIOTU ZAMÓWIENIA&amp;R&amp;9Zał. Nr 3 do SIWZ</oddHeader>
    <oddFooter>&amp;C&amp;P&amp;R&amp;8..................................................
 (podpis i pieczątka upełnomocnionego 
przedstawiciela Wykonawcy)</oddFooter>
  </headerFooter>
  <rowBreaks count="1" manualBreakCount="1">
    <brk id="17" max="10" man="1"/>
  </rowBreaks>
</worksheet>
</file>

<file path=xl/worksheets/sheet5.xml><?xml version="1.0" encoding="utf-8"?>
<worksheet xmlns="http://schemas.openxmlformats.org/spreadsheetml/2006/main" xmlns:r="http://schemas.openxmlformats.org/officeDocument/2006/relationships">
  <dimension ref="A1:K23"/>
  <sheetViews>
    <sheetView view="pageLayout" zoomScaleNormal="140" zoomScaleSheetLayoutView="130" workbookViewId="0" topLeftCell="A1">
      <selection activeCell="G3" sqref="G3"/>
    </sheetView>
  </sheetViews>
  <sheetFormatPr defaultColWidth="9.00390625" defaultRowHeight="12.75"/>
  <cols>
    <col min="1" max="1" width="4.75390625" style="42" customWidth="1"/>
    <col min="2" max="2" width="47.375" style="0" customWidth="1"/>
    <col min="3" max="3" width="15.875" style="0" customWidth="1"/>
    <col min="4" max="4" width="4.75390625" style="43" customWidth="1"/>
    <col min="5" max="5" width="5.625" style="43" customWidth="1"/>
    <col min="6" max="6" width="10.00390625" style="0" customWidth="1"/>
    <col min="7" max="7" width="12.00390625" style="0" customWidth="1"/>
    <col min="8" max="8" width="6.375" style="43" customWidth="1"/>
    <col min="9" max="9" width="11.25390625" style="0" customWidth="1"/>
    <col min="10" max="10" width="12.625" style="0" customWidth="1"/>
    <col min="11" max="11" width="24.75390625" style="0" customWidth="1"/>
  </cols>
  <sheetData>
    <row r="1" spans="1:11" ht="69" customHeight="1">
      <c r="A1" s="10" t="s">
        <v>4</v>
      </c>
      <c r="B1" s="12" t="s">
        <v>11</v>
      </c>
      <c r="C1" s="12" t="s">
        <v>7</v>
      </c>
      <c r="D1" s="12" t="s">
        <v>0</v>
      </c>
      <c r="E1" s="12" t="s">
        <v>1</v>
      </c>
      <c r="F1" s="12" t="s">
        <v>2</v>
      </c>
      <c r="G1" s="12" t="s">
        <v>8</v>
      </c>
      <c r="H1" s="13" t="s">
        <v>3</v>
      </c>
      <c r="I1" s="13" t="s">
        <v>9</v>
      </c>
      <c r="J1" s="13" t="s">
        <v>10</v>
      </c>
      <c r="K1" s="71" t="s">
        <v>220</v>
      </c>
    </row>
    <row r="2" spans="1:11" s="1" customFormat="1" ht="12.75">
      <c r="A2" s="14">
        <v>1</v>
      </c>
      <c r="B2" s="15">
        <v>2</v>
      </c>
      <c r="C2" s="14">
        <v>3</v>
      </c>
      <c r="D2" s="15">
        <v>4</v>
      </c>
      <c r="E2" s="14">
        <v>5</v>
      </c>
      <c r="F2" s="15">
        <v>6</v>
      </c>
      <c r="G2" s="14">
        <v>7</v>
      </c>
      <c r="H2" s="15">
        <v>8</v>
      </c>
      <c r="I2" s="14">
        <v>9</v>
      </c>
      <c r="J2" s="15">
        <v>10</v>
      </c>
      <c r="K2" s="14">
        <v>11</v>
      </c>
    </row>
    <row r="3" spans="1:11" ht="88.5" customHeight="1">
      <c r="A3" s="11">
        <v>1</v>
      </c>
      <c r="B3" s="32" t="s">
        <v>170</v>
      </c>
      <c r="C3" s="21" t="s">
        <v>94</v>
      </c>
      <c r="D3" s="22" t="s">
        <v>29</v>
      </c>
      <c r="E3" s="23">
        <v>1</v>
      </c>
      <c r="F3" s="9">
        <v>0</v>
      </c>
      <c r="G3" s="9">
        <f>E3*F3</f>
        <v>0</v>
      </c>
      <c r="H3" s="23">
        <v>23</v>
      </c>
      <c r="I3" s="9">
        <f>G3*0.23</f>
        <v>0</v>
      </c>
      <c r="J3" s="9">
        <f>G3+I3</f>
        <v>0</v>
      </c>
      <c r="K3" s="31"/>
    </row>
    <row r="4" spans="1:11" ht="12.75">
      <c r="A4" s="11">
        <v>2</v>
      </c>
      <c r="B4" s="32" t="s">
        <v>97</v>
      </c>
      <c r="C4" s="21" t="s">
        <v>94</v>
      </c>
      <c r="D4" s="22" t="s">
        <v>13</v>
      </c>
      <c r="E4" s="41">
        <v>10</v>
      </c>
      <c r="F4" s="9">
        <v>0</v>
      </c>
      <c r="G4" s="9">
        <f>E4*F4</f>
        <v>0</v>
      </c>
      <c r="H4" s="23">
        <v>23</v>
      </c>
      <c r="I4" s="9">
        <f>G4*0.23</f>
        <v>0</v>
      </c>
      <c r="J4" s="9">
        <f>G4+I4</f>
        <v>0</v>
      </c>
      <c r="K4" s="31"/>
    </row>
    <row r="5" spans="1:11" ht="12.75">
      <c r="A5" s="11">
        <v>3</v>
      </c>
      <c r="B5" s="32" t="s">
        <v>95</v>
      </c>
      <c r="C5" s="21" t="s">
        <v>94</v>
      </c>
      <c r="D5" s="22" t="s">
        <v>13</v>
      </c>
      <c r="E5" s="41">
        <v>40</v>
      </c>
      <c r="F5" s="9">
        <v>0</v>
      </c>
      <c r="G5" s="9">
        <f>E5*F5</f>
        <v>0</v>
      </c>
      <c r="H5" s="23">
        <v>23</v>
      </c>
      <c r="I5" s="9">
        <f>G5*0.23</f>
        <v>0</v>
      </c>
      <c r="J5" s="9">
        <f>G5+I5</f>
        <v>0</v>
      </c>
      <c r="K5" s="31"/>
    </row>
    <row r="6" spans="1:11" ht="12.75">
      <c r="A6" s="11">
        <v>4</v>
      </c>
      <c r="B6" s="32" t="s">
        <v>96</v>
      </c>
      <c r="C6" s="21" t="s">
        <v>94</v>
      </c>
      <c r="D6" s="22" t="s">
        <v>13</v>
      </c>
      <c r="E6" s="41">
        <v>30</v>
      </c>
      <c r="F6" s="9">
        <v>0</v>
      </c>
      <c r="G6" s="9">
        <f>E6*F6</f>
        <v>0</v>
      </c>
      <c r="H6" s="23">
        <v>23</v>
      </c>
      <c r="I6" s="9">
        <f>G6*0.23</f>
        <v>0</v>
      </c>
      <c r="J6" s="9">
        <f>G6+I6</f>
        <v>0</v>
      </c>
      <c r="K6" s="31"/>
    </row>
    <row r="7" spans="1:11" ht="30" customHeight="1">
      <c r="A7" s="68" t="s">
        <v>201</v>
      </c>
      <c r="B7" s="69"/>
      <c r="C7" s="69"/>
      <c r="D7" s="69"/>
      <c r="E7" s="69"/>
      <c r="F7" s="69"/>
      <c r="G7" s="9">
        <f>SUM(G3:G6)</f>
        <v>0</v>
      </c>
      <c r="H7" s="10" t="s">
        <v>6</v>
      </c>
      <c r="I7" s="9">
        <f>SUM(I3:I6)</f>
        <v>0</v>
      </c>
      <c r="J7" s="9">
        <f>SUM(J3:J6)</f>
        <v>0</v>
      </c>
      <c r="K7" s="25"/>
    </row>
    <row r="8" spans="1:11" ht="30" customHeight="1">
      <c r="A8" s="68" t="s">
        <v>202</v>
      </c>
      <c r="B8" s="69"/>
      <c r="C8" s="69"/>
      <c r="D8" s="69"/>
      <c r="E8" s="69"/>
      <c r="F8" s="69"/>
      <c r="G8" s="9">
        <f>G7*30%</f>
        <v>0</v>
      </c>
      <c r="H8" s="10" t="s">
        <v>6</v>
      </c>
      <c r="I8" s="9">
        <f>I7*30%</f>
        <v>0</v>
      </c>
      <c r="J8" s="9">
        <f>J7*30%</f>
        <v>0</v>
      </c>
      <c r="K8" s="25"/>
    </row>
    <row r="9" spans="1:11" ht="30" customHeight="1">
      <c r="A9" s="68" t="s">
        <v>5</v>
      </c>
      <c r="B9" s="69"/>
      <c r="C9" s="69"/>
      <c r="D9" s="69"/>
      <c r="E9" s="69"/>
      <c r="F9" s="69"/>
      <c r="G9" s="9">
        <f>SUM(G7:G8)</f>
        <v>0</v>
      </c>
      <c r="H9" s="10" t="s">
        <v>6</v>
      </c>
      <c r="I9" s="9">
        <f>SUM(I7:I8)</f>
        <v>0</v>
      </c>
      <c r="J9" s="9">
        <f>SUM(J7:J8)</f>
        <v>0</v>
      </c>
      <c r="K9" s="25"/>
    </row>
    <row r="10" spans="1:11" ht="33.75" customHeight="1">
      <c r="A10" s="70"/>
      <c r="B10" s="70"/>
      <c r="C10" s="70"/>
      <c r="D10" s="70"/>
      <c r="E10" s="70"/>
      <c r="F10" s="70"/>
      <c r="G10" s="70"/>
      <c r="H10" s="70"/>
      <c r="I10" s="70"/>
      <c r="J10" s="70"/>
      <c r="K10" s="70"/>
    </row>
    <row r="11" ht="30" customHeight="1"/>
    <row r="12" ht="30" customHeight="1"/>
    <row r="13" ht="30" customHeight="1"/>
    <row r="14" ht="30" customHeight="1"/>
    <row r="15" spans="2:11" s="42" customFormat="1" ht="30" customHeight="1">
      <c r="B15"/>
      <c r="C15"/>
      <c r="D15" s="43"/>
      <c r="E15" s="43"/>
      <c r="F15"/>
      <c r="G15"/>
      <c r="H15" s="43"/>
      <c r="I15"/>
      <c r="J15"/>
      <c r="K15"/>
    </row>
    <row r="16" spans="2:11" s="42" customFormat="1" ht="30" customHeight="1">
      <c r="B16"/>
      <c r="C16"/>
      <c r="D16" s="43"/>
      <c r="E16" s="43"/>
      <c r="F16"/>
      <c r="G16"/>
      <c r="H16" s="43"/>
      <c r="I16"/>
      <c r="J16"/>
      <c r="K16"/>
    </row>
    <row r="17" spans="2:11" s="42" customFormat="1" ht="30" customHeight="1">
      <c r="B17"/>
      <c r="C17"/>
      <c r="D17" s="43"/>
      <c r="E17" s="43"/>
      <c r="F17"/>
      <c r="G17"/>
      <c r="H17" s="43"/>
      <c r="I17"/>
      <c r="J17"/>
      <c r="K17"/>
    </row>
    <row r="18" spans="2:11" s="42" customFormat="1" ht="30" customHeight="1">
      <c r="B18"/>
      <c r="C18"/>
      <c r="D18" s="43"/>
      <c r="E18" s="43"/>
      <c r="F18"/>
      <c r="G18"/>
      <c r="H18" s="43"/>
      <c r="I18"/>
      <c r="J18"/>
      <c r="K18"/>
    </row>
    <row r="19" spans="2:11" s="42" customFormat="1" ht="30" customHeight="1">
      <c r="B19"/>
      <c r="C19"/>
      <c r="D19" s="43"/>
      <c r="E19" s="43"/>
      <c r="F19"/>
      <c r="G19"/>
      <c r="H19" s="43"/>
      <c r="I19"/>
      <c r="J19"/>
      <c r="K19"/>
    </row>
    <row r="20" spans="2:11" s="42" customFormat="1" ht="30" customHeight="1">
      <c r="B20"/>
      <c r="C20"/>
      <c r="D20" s="43"/>
      <c r="E20" s="43"/>
      <c r="F20"/>
      <c r="G20"/>
      <c r="H20" s="43"/>
      <c r="I20"/>
      <c r="J20"/>
      <c r="K20"/>
    </row>
    <row r="21" spans="2:11" s="42" customFormat="1" ht="30" customHeight="1">
      <c r="B21"/>
      <c r="C21"/>
      <c r="D21" s="43"/>
      <c r="E21" s="43"/>
      <c r="F21"/>
      <c r="G21"/>
      <c r="H21" s="43"/>
      <c r="I21"/>
      <c r="J21"/>
      <c r="K21"/>
    </row>
    <row r="22" spans="2:11" s="42" customFormat="1" ht="30" customHeight="1">
      <c r="B22"/>
      <c r="C22"/>
      <c r="D22" s="43"/>
      <c r="E22" s="43"/>
      <c r="F22"/>
      <c r="G22"/>
      <c r="H22" s="43"/>
      <c r="I22"/>
      <c r="J22"/>
      <c r="K22"/>
    </row>
    <row r="23" spans="2:11" s="42" customFormat="1" ht="30" customHeight="1">
      <c r="B23"/>
      <c r="C23"/>
      <c r="D23" s="43"/>
      <c r="E23" s="43"/>
      <c r="F23"/>
      <c r="G23"/>
      <c r="H23" s="43"/>
      <c r="I23"/>
      <c r="J23"/>
      <c r="K23"/>
    </row>
  </sheetData>
  <sheetProtection/>
  <mergeCells count="4">
    <mergeCell ref="A7:F7"/>
    <mergeCell ref="A8:F8"/>
    <mergeCell ref="A9:F9"/>
    <mergeCell ref="A10:K10"/>
  </mergeCells>
  <printOptions gridLines="1"/>
  <pageMargins left="0.3937007874015748" right="0.3937007874015748" top="0.9204545454545454" bottom="0.7874015748031497" header="0.3153409090909091" footer="0.5118110236220472"/>
  <pageSetup horizontalDpi="600" verticalDpi="600" orientation="landscape" paperSize="9" scale="90" r:id="rId1"/>
  <headerFooter alignWithMargins="0">
    <oddHeader>&amp;LZadanie Nr 5 Dostawa specjalistycznego sprzętu 
sieciowego
&amp;C&amp;"Arial CE,Pogrubiony"SZCZEGÓŁOWY OPIS PRZEDMIOTU ZAMÓWIENIA&amp;R&amp;9Zał. Nr 3 do SIWZ</oddHeader>
    <oddFooter>&amp;C&amp;P&amp;R&amp;8..................................................
 (podpis i pieczątka upełnomocnionego 
przedstawiciela Wykonawcy)</oddFooter>
  </headerFooter>
</worksheet>
</file>

<file path=xl/worksheets/sheet6.xml><?xml version="1.0" encoding="utf-8"?>
<worksheet xmlns="http://schemas.openxmlformats.org/spreadsheetml/2006/main" xmlns:r="http://schemas.openxmlformats.org/officeDocument/2006/relationships">
  <dimension ref="A1:K17"/>
  <sheetViews>
    <sheetView view="pageLayout" zoomScaleNormal="140" zoomScaleSheetLayoutView="130" workbookViewId="0" topLeftCell="A1">
      <selection activeCell="G3" sqref="G3"/>
    </sheetView>
  </sheetViews>
  <sheetFormatPr defaultColWidth="9.00390625" defaultRowHeight="12.75"/>
  <cols>
    <col min="1" max="1" width="4.75390625" style="42" customWidth="1"/>
    <col min="2" max="2" width="47.375" style="0" customWidth="1"/>
    <col min="3" max="3" width="15.875" style="0" customWidth="1"/>
    <col min="4" max="4" width="4.75390625" style="43" customWidth="1"/>
    <col min="5" max="5" width="5.625" style="43" customWidth="1"/>
    <col min="6" max="6" width="10.00390625" style="0" customWidth="1"/>
    <col min="7" max="7" width="12.00390625" style="0" customWidth="1"/>
    <col min="8" max="8" width="6.375" style="43" customWidth="1"/>
    <col min="9" max="9" width="11.25390625" style="0" customWidth="1"/>
    <col min="10" max="10" width="12.625" style="0" customWidth="1"/>
    <col min="11" max="11" width="24.75390625" style="0" customWidth="1"/>
  </cols>
  <sheetData>
    <row r="1" spans="1:11" ht="69" customHeight="1">
      <c r="A1" s="10" t="s">
        <v>4</v>
      </c>
      <c r="B1" s="12" t="s">
        <v>11</v>
      </c>
      <c r="C1" s="12" t="s">
        <v>7</v>
      </c>
      <c r="D1" s="12" t="s">
        <v>0</v>
      </c>
      <c r="E1" s="12" t="s">
        <v>1</v>
      </c>
      <c r="F1" s="12" t="s">
        <v>2</v>
      </c>
      <c r="G1" s="12" t="s">
        <v>8</v>
      </c>
      <c r="H1" s="13" t="s">
        <v>3</v>
      </c>
      <c r="I1" s="13" t="s">
        <v>9</v>
      </c>
      <c r="J1" s="13" t="s">
        <v>10</v>
      </c>
      <c r="K1" s="71" t="s">
        <v>220</v>
      </c>
    </row>
    <row r="2" spans="1:11" s="1" customFormat="1" ht="12.75">
      <c r="A2" s="14">
        <v>1</v>
      </c>
      <c r="B2" s="15">
        <v>2</v>
      </c>
      <c r="C2" s="14">
        <v>3</v>
      </c>
      <c r="D2" s="15">
        <v>4</v>
      </c>
      <c r="E2" s="14">
        <v>5</v>
      </c>
      <c r="F2" s="15">
        <v>6</v>
      </c>
      <c r="G2" s="14">
        <v>7</v>
      </c>
      <c r="H2" s="15">
        <v>8</v>
      </c>
      <c r="I2" s="14">
        <v>9</v>
      </c>
      <c r="J2" s="15">
        <v>10</v>
      </c>
      <c r="K2" s="14">
        <v>11</v>
      </c>
    </row>
    <row r="3" spans="1:11" ht="36" customHeight="1">
      <c r="A3" s="11">
        <v>1</v>
      </c>
      <c r="B3" s="32" t="s">
        <v>167</v>
      </c>
      <c r="C3" s="21" t="s">
        <v>94</v>
      </c>
      <c r="D3" s="22" t="s">
        <v>13</v>
      </c>
      <c r="E3" s="41">
        <v>6</v>
      </c>
      <c r="F3" s="9">
        <v>0</v>
      </c>
      <c r="G3" s="9">
        <f>E3*F3</f>
        <v>0</v>
      </c>
      <c r="H3" s="23">
        <v>23</v>
      </c>
      <c r="I3" s="9">
        <f>G3*0.23</f>
        <v>0</v>
      </c>
      <c r="J3" s="9">
        <f>G3+I3</f>
        <v>0</v>
      </c>
      <c r="K3" s="31"/>
    </row>
    <row r="4" spans="1:11" ht="30" customHeight="1">
      <c r="A4" s="68" t="s">
        <v>5</v>
      </c>
      <c r="B4" s="69"/>
      <c r="C4" s="69"/>
      <c r="D4" s="69"/>
      <c r="E4" s="69"/>
      <c r="F4" s="69"/>
      <c r="G4" s="9">
        <f>SUM(G3:G3)</f>
        <v>0</v>
      </c>
      <c r="H4" s="10" t="s">
        <v>6</v>
      </c>
      <c r="I4" s="9">
        <f>SUM(I3:I3)</f>
        <v>0</v>
      </c>
      <c r="J4" s="9">
        <f>SUM(J3:J3)</f>
        <v>0</v>
      </c>
      <c r="K4" s="25"/>
    </row>
    <row r="5" ht="30" customHeight="1"/>
    <row r="6" ht="30" customHeight="1"/>
    <row r="7" ht="30" customHeight="1"/>
    <row r="8" ht="30" customHeight="1"/>
    <row r="9" spans="2:11" s="42" customFormat="1" ht="30" customHeight="1">
      <c r="B9"/>
      <c r="C9"/>
      <c r="D9" s="43"/>
      <c r="E9" s="43"/>
      <c r="F9"/>
      <c r="G9"/>
      <c r="H9" s="43"/>
      <c r="I9"/>
      <c r="J9"/>
      <c r="K9"/>
    </row>
    <row r="10" spans="2:11" s="42" customFormat="1" ht="30" customHeight="1">
      <c r="B10"/>
      <c r="C10"/>
      <c r="D10" s="43"/>
      <c r="E10" s="43"/>
      <c r="F10"/>
      <c r="G10"/>
      <c r="H10" s="43"/>
      <c r="I10"/>
      <c r="J10"/>
      <c r="K10"/>
    </row>
    <row r="11" spans="2:11" s="42" customFormat="1" ht="30" customHeight="1">
      <c r="B11"/>
      <c r="C11"/>
      <c r="D11" s="43"/>
      <c r="E11" s="43"/>
      <c r="F11"/>
      <c r="G11"/>
      <c r="H11" s="43"/>
      <c r="I11"/>
      <c r="J11"/>
      <c r="K11"/>
    </row>
    <row r="12" spans="2:11" s="42" customFormat="1" ht="30" customHeight="1">
      <c r="B12"/>
      <c r="C12"/>
      <c r="D12" s="43"/>
      <c r="E12" s="43"/>
      <c r="F12"/>
      <c r="G12"/>
      <c r="H12" s="43"/>
      <c r="I12"/>
      <c r="J12"/>
      <c r="K12"/>
    </row>
    <row r="13" spans="2:11" s="42" customFormat="1" ht="30" customHeight="1">
      <c r="B13"/>
      <c r="C13"/>
      <c r="D13" s="43"/>
      <c r="E13" s="43"/>
      <c r="F13"/>
      <c r="G13"/>
      <c r="H13" s="43"/>
      <c r="I13"/>
      <c r="J13"/>
      <c r="K13"/>
    </row>
    <row r="14" spans="2:11" s="42" customFormat="1" ht="30" customHeight="1">
      <c r="B14"/>
      <c r="C14"/>
      <c r="D14" s="43"/>
      <c r="E14" s="43"/>
      <c r="F14"/>
      <c r="G14"/>
      <c r="H14" s="43"/>
      <c r="I14"/>
      <c r="J14"/>
      <c r="K14"/>
    </row>
    <row r="15" spans="2:11" s="42" customFormat="1" ht="30" customHeight="1">
      <c r="B15"/>
      <c r="C15"/>
      <c r="D15" s="43"/>
      <c r="E15" s="43"/>
      <c r="F15"/>
      <c r="G15"/>
      <c r="H15" s="43"/>
      <c r="I15"/>
      <c r="J15"/>
      <c r="K15"/>
    </row>
    <row r="16" spans="2:11" s="42" customFormat="1" ht="30" customHeight="1">
      <c r="B16"/>
      <c r="C16"/>
      <c r="D16" s="43"/>
      <c r="E16" s="43"/>
      <c r="F16"/>
      <c r="G16"/>
      <c r="H16" s="43"/>
      <c r="I16"/>
      <c r="J16"/>
      <c r="K16"/>
    </row>
    <row r="17" spans="2:11" s="42" customFormat="1" ht="30" customHeight="1">
      <c r="B17"/>
      <c r="C17"/>
      <c r="D17" s="43"/>
      <c r="E17" s="43"/>
      <c r="F17"/>
      <c r="G17"/>
      <c r="H17" s="43"/>
      <c r="I17"/>
      <c r="J17"/>
      <c r="K17"/>
    </row>
  </sheetData>
  <sheetProtection/>
  <mergeCells count="1">
    <mergeCell ref="A4:F4"/>
  </mergeCells>
  <printOptions gridLines="1"/>
  <pageMargins left="0.3937007874015748" right="0.3937007874015748" top="0.7159090909090909" bottom="0.7874015748031497" header="0.17897727272727273" footer="0.5118110236220472"/>
  <pageSetup horizontalDpi="600" verticalDpi="600" orientation="landscape" paperSize="9" scale="90" r:id="rId1"/>
  <headerFooter alignWithMargins="0">
    <oddHeader>&amp;LZadanie Nr 6 Dostawa szyfratorów do sieci MILNET
&amp;C&amp;"Arial CE,Pogrubiony"SZCZEGÓŁOWY OPIS PRZEDMIOTU ZAMÓWIENIA&amp;R&amp;9Zał. Nr 3 do SIWZ</oddHeader>
    <oddFooter>&amp;C&amp;P&amp;R&amp;8..................................................
 (podpis i pieczątka upełnomocnionego 
przedstawiciela Wykonawcy)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31"/>
  <sheetViews>
    <sheetView view="pageLayout" zoomScale="80" zoomScaleSheetLayoutView="70" zoomScalePageLayoutView="80" workbookViewId="0" topLeftCell="A1">
      <selection activeCell="A18" sqref="A18:F18"/>
    </sheetView>
  </sheetViews>
  <sheetFormatPr defaultColWidth="9.00390625" defaultRowHeight="12.75"/>
  <cols>
    <col min="1" max="1" width="4.75390625" style="47" customWidth="1"/>
    <col min="2" max="2" width="70.375" style="0" customWidth="1"/>
    <col min="3" max="3" width="12.875" style="0" customWidth="1"/>
    <col min="4" max="4" width="4.75390625" style="48" customWidth="1"/>
    <col min="5" max="5" width="5.625" style="48" customWidth="1"/>
    <col min="6" max="6" width="9.125" style="0" customWidth="1"/>
    <col min="7" max="7" width="12.00390625" style="0" customWidth="1"/>
    <col min="8" max="8" width="6.375" style="48" customWidth="1"/>
    <col min="9" max="9" width="11.25390625" style="0" customWidth="1"/>
    <col min="10" max="10" width="12.625" style="0" customWidth="1"/>
    <col min="11" max="11" width="47.25390625" style="0" customWidth="1"/>
  </cols>
  <sheetData>
    <row r="1" spans="1:11" ht="89.25" customHeight="1">
      <c r="A1" s="10" t="s">
        <v>4</v>
      </c>
      <c r="B1" s="12" t="s">
        <v>11</v>
      </c>
      <c r="C1" s="12" t="s">
        <v>7</v>
      </c>
      <c r="D1" s="44" t="s">
        <v>0</v>
      </c>
      <c r="E1" s="44" t="s">
        <v>1</v>
      </c>
      <c r="F1" s="12" t="s">
        <v>2</v>
      </c>
      <c r="G1" s="12" t="s">
        <v>8</v>
      </c>
      <c r="H1" s="13" t="s">
        <v>3</v>
      </c>
      <c r="I1" s="13" t="s">
        <v>9</v>
      </c>
      <c r="J1" s="13" t="s">
        <v>10</v>
      </c>
      <c r="K1" s="71" t="s">
        <v>222</v>
      </c>
    </row>
    <row r="2" spans="1:11" s="1" customFormat="1" ht="12.75">
      <c r="A2" s="14">
        <v>1</v>
      </c>
      <c r="B2" s="15">
        <v>2</v>
      </c>
      <c r="C2" s="14">
        <v>3</v>
      </c>
      <c r="D2" s="15">
        <v>4</v>
      </c>
      <c r="E2" s="14">
        <v>5</v>
      </c>
      <c r="F2" s="15">
        <v>6</v>
      </c>
      <c r="G2" s="14">
        <v>7</v>
      </c>
      <c r="H2" s="15">
        <v>8</v>
      </c>
      <c r="I2" s="14">
        <v>9</v>
      </c>
      <c r="J2" s="15">
        <v>10</v>
      </c>
      <c r="K2" s="14">
        <v>11</v>
      </c>
    </row>
    <row r="3" spans="1:11" ht="344.25" customHeight="1">
      <c r="A3" s="11">
        <v>1</v>
      </c>
      <c r="B3" s="49" t="s">
        <v>210</v>
      </c>
      <c r="C3" s="58" t="s">
        <v>203</v>
      </c>
      <c r="D3" s="10" t="s">
        <v>13</v>
      </c>
      <c r="E3" s="46">
        <v>1</v>
      </c>
      <c r="F3" s="50">
        <v>0</v>
      </c>
      <c r="G3" s="50">
        <f aca="true" t="shared" si="0" ref="G3:G15">E3*F3</f>
        <v>0</v>
      </c>
      <c r="H3" s="51">
        <v>23</v>
      </c>
      <c r="I3" s="51">
        <f aca="true" t="shared" si="1" ref="I3:I11">G3*0.23</f>
        <v>0</v>
      </c>
      <c r="J3" s="52">
        <f aca="true" t="shared" si="2" ref="J3:J15">G3+I3</f>
        <v>0</v>
      </c>
      <c r="K3" s="4"/>
    </row>
    <row r="4" spans="1:11" ht="189" customHeight="1">
      <c r="A4" s="11">
        <v>2</v>
      </c>
      <c r="B4" s="45" t="s">
        <v>211</v>
      </c>
      <c r="C4" s="65" t="s">
        <v>204</v>
      </c>
      <c r="D4" s="19" t="s">
        <v>13</v>
      </c>
      <c r="E4" s="53">
        <v>2</v>
      </c>
      <c r="F4" s="50">
        <v>0</v>
      </c>
      <c r="G4" s="54">
        <f t="shared" si="0"/>
        <v>0</v>
      </c>
      <c r="H4" s="55">
        <v>23</v>
      </c>
      <c r="I4" s="55">
        <f t="shared" si="1"/>
        <v>0</v>
      </c>
      <c r="J4" s="56">
        <f t="shared" si="2"/>
        <v>0</v>
      </c>
      <c r="K4" s="4"/>
    </row>
    <row r="5" spans="1:11" ht="179.25" customHeight="1">
      <c r="A5" s="11">
        <v>3</v>
      </c>
      <c r="B5" s="45" t="s">
        <v>212</v>
      </c>
      <c r="C5" s="65" t="s">
        <v>204</v>
      </c>
      <c r="D5" s="19" t="s">
        <v>13</v>
      </c>
      <c r="E5" s="46">
        <v>2</v>
      </c>
      <c r="F5" s="50">
        <v>0</v>
      </c>
      <c r="G5" s="50">
        <f t="shared" si="0"/>
        <v>0</v>
      </c>
      <c r="H5" s="51">
        <v>23</v>
      </c>
      <c r="I5" s="51">
        <f t="shared" si="1"/>
        <v>0</v>
      </c>
      <c r="J5" s="52">
        <f t="shared" si="2"/>
        <v>0</v>
      </c>
      <c r="K5" s="4"/>
    </row>
    <row r="6" spans="1:11" ht="168" customHeight="1">
      <c r="A6" s="11">
        <v>4</v>
      </c>
      <c r="B6" s="45" t="s">
        <v>213</v>
      </c>
      <c r="C6" s="65" t="s">
        <v>204</v>
      </c>
      <c r="D6" s="10" t="s">
        <v>13</v>
      </c>
      <c r="E6" s="46">
        <v>2</v>
      </c>
      <c r="F6" s="50">
        <v>0</v>
      </c>
      <c r="G6" s="50">
        <f t="shared" si="0"/>
        <v>0</v>
      </c>
      <c r="H6" s="51">
        <v>23</v>
      </c>
      <c r="I6" s="51">
        <f t="shared" si="1"/>
        <v>0</v>
      </c>
      <c r="J6" s="52">
        <f t="shared" si="2"/>
        <v>0</v>
      </c>
      <c r="K6" s="4"/>
    </row>
    <row r="7" spans="1:11" ht="213" customHeight="1">
      <c r="A7" s="11">
        <v>5</v>
      </c>
      <c r="B7" s="45" t="s">
        <v>214</v>
      </c>
      <c r="C7" s="65" t="s">
        <v>204</v>
      </c>
      <c r="D7" s="19" t="s">
        <v>13</v>
      </c>
      <c r="E7" s="46">
        <v>2</v>
      </c>
      <c r="F7" s="50">
        <v>0</v>
      </c>
      <c r="G7" s="50">
        <f t="shared" si="0"/>
        <v>0</v>
      </c>
      <c r="H7" s="51">
        <v>23</v>
      </c>
      <c r="I7" s="51">
        <f t="shared" si="1"/>
        <v>0</v>
      </c>
      <c r="J7" s="52">
        <f t="shared" si="2"/>
        <v>0</v>
      </c>
      <c r="K7" s="4"/>
    </row>
    <row r="8" spans="1:11" ht="154.5" customHeight="1">
      <c r="A8" s="11">
        <v>6</v>
      </c>
      <c r="B8" s="45" t="s">
        <v>215</v>
      </c>
      <c r="C8" s="65" t="s">
        <v>204</v>
      </c>
      <c r="D8" s="10" t="s">
        <v>13</v>
      </c>
      <c r="E8" s="46">
        <v>2</v>
      </c>
      <c r="F8" s="50">
        <v>0</v>
      </c>
      <c r="G8" s="50">
        <f t="shared" si="0"/>
        <v>0</v>
      </c>
      <c r="H8" s="51">
        <v>23</v>
      </c>
      <c r="I8" s="51">
        <f t="shared" si="1"/>
        <v>0</v>
      </c>
      <c r="J8" s="52">
        <f t="shared" si="2"/>
        <v>0</v>
      </c>
      <c r="K8" s="4"/>
    </row>
    <row r="9" spans="1:11" s="27" customFormat="1" ht="306.75" customHeight="1">
      <c r="A9" s="11">
        <v>7</v>
      </c>
      <c r="B9" s="57" t="s">
        <v>216</v>
      </c>
      <c r="C9" s="58" t="s">
        <v>203</v>
      </c>
      <c r="D9" s="19" t="s">
        <v>13</v>
      </c>
      <c r="E9" s="46">
        <v>1</v>
      </c>
      <c r="F9" s="50">
        <v>0</v>
      </c>
      <c r="G9" s="50">
        <f t="shared" si="0"/>
        <v>0</v>
      </c>
      <c r="H9" s="51">
        <v>23</v>
      </c>
      <c r="I9" s="51">
        <f t="shared" si="1"/>
        <v>0</v>
      </c>
      <c r="J9" s="52">
        <f t="shared" si="2"/>
        <v>0</v>
      </c>
      <c r="K9" s="4"/>
    </row>
    <row r="10" spans="1:11" s="27" customFormat="1" ht="332.25" customHeight="1">
      <c r="A10" s="11">
        <v>8</v>
      </c>
      <c r="B10" s="59" t="s">
        <v>217</v>
      </c>
      <c r="C10" s="26" t="s">
        <v>204</v>
      </c>
      <c r="D10" s="19" t="s">
        <v>13</v>
      </c>
      <c r="E10" s="46">
        <v>1</v>
      </c>
      <c r="F10" s="50">
        <v>0</v>
      </c>
      <c r="G10" s="50">
        <f t="shared" si="0"/>
        <v>0</v>
      </c>
      <c r="H10" s="51">
        <v>23</v>
      </c>
      <c r="I10" s="51">
        <f t="shared" si="1"/>
        <v>0</v>
      </c>
      <c r="J10" s="52">
        <f t="shared" si="2"/>
        <v>0</v>
      </c>
      <c r="K10" s="4"/>
    </row>
    <row r="11" spans="1:11" s="27" customFormat="1" ht="221.25" customHeight="1">
      <c r="A11" s="11">
        <v>9</v>
      </c>
      <c r="B11" s="60" t="s">
        <v>223</v>
      </c>
      <c r="C11" s="26" t="s">
        <v>205</v>
      </c>
      <c r="D11" s="19" t="s">
        <v>13</v>
      </c>
      <c r="E11" s="46">
        <v>1</v>
      </c>
      <c r="F11" s="50">
        <v>0</v>
      </c>
      <c r="G11" s="50">
        <f t="shared" si="0"/>
        <v>0</v>
      </c>
      <c r="H11" s="51">
        <v>23</v>
      </c>
      <c r="I11" s="51">
        <f t="shared" si="1"/>
        <v>0</v>
      </c>
      <c r="J11" s="52">
        <f t="shared" si="2"/>
        <v>0</v>
      </c>
      <c r="K11" s="4"/>
    </row>
    <row r="12" spans="1:11" s="27" customFormat="1" ht="269.25" customHeight="1">
      <c r="A12" s="11">
        <v>10</v>
      </c>
      <c r="B12" s="61" t="s">
        <v>206</v>
      </c>
      <c r="C12" s="26" t="s">
        <v>205</v>
      </c>
      <c r="D12" s="26" t="s">
        <v>13</v>
      </c>
      <c r="E12" s="26">
        <v>1</v>
      </c>
      <c r="F12" s="62">
        <v>0</v>
      </c>
      <c r="G12" s="62">
        <f t="shared" si="0"/>
        <v>0</v>
      </c>
      <c r="H12" s="26">
        <v>23</v>
      </c>
      <c r="I12" s="62">
        <f>G12*H12%</f>
        <v>0</v>
      </c>
      <c r="J12" s="62">
        <f t="shared" si="2"/>
        <v>0</v>
      </c>
      <c r="K12" s="4"/>
    </row>
    <row r="13" spans="1:11" s="27" customFormat="1" ht="180.75" customHeight="1">
      <c r="A13" s="11">
        <v>11</v>
      </c>
      <c r="B13" s="61" t="s">
        <v>207</v>
      </c>
      <c r="C13" s="26" t="s">
        <v>205</v>
      </c>
      <c r="D13" s="26" t="s">
        <v>13</v>
      </c>
      <c r="E13" s="26">
        <v>2</v>
      </c>
      <c r="F13" s="62">
        <v>0</v>
      </c>
      <c r="G13" s="62">
        <f t="shared" si="0"/>
        <v>0</v>
      </c>
      <c r="H13" s="26">
        <v>23</v>
      </c>
      <c r="I13" s="62">
        <f>G13*H13%</f>
        <v>0</v>
      </c>
      <c r="J13" s="62">
        <f t="shared" si="2"/>
        <v>0</v>
      </c>
      <c r="K13" s="4"/>
    </row>
    <row r="14" spans="1:11" s="27" customFormat="1" ht="138.75" customHeight="1">
      <c r="A14" s="11">
        <v>12</v>
      </c>
      <c r="B14" s="63" t="s">
        <v>218</v>
      </c>
      <c r="C14" s="26" t="s">
        <v>208</v>
      </c>
      <c r="D14" s="26" t="s">
        <v>29</v>
      </c>
      <c r="E14" s="26">
        <v>10</v>
      </c>
      <c r="F14" s="62">
        <v>0</v>
      </c>
      <c r="G14" s="62">
        <f t="shared" si="0"/>
        <v>0</v>
      </c>
      <c r="H14" s="26">
        <v>23</v>
      </c>
      <c r="I14" s="62">
        <f>G14*H14%</f>
        <v>0</v>
      </c>
      <c r="J14" s="62">
        <f t="shared" si="2"/>
        <v>0</v>
      </c>
      <c r="K14" s="4"/>
    </row>
    <row r="15" spans="1:11" s="27" customFormat="1" ht="82.5" customHeight="1">
      <c r="A15" s="11">
        <v>13</v>
      </c>
      <c r="B15" s="63" t="s">
        <v>219</v>
      </c>
      <c r="C15" s="64" t="s">
        <v>209</v>
      </c>
      <c r="D15" s="26" t="s">
        <v>13</v>
      </c>
      <c r="E15" s="26">
        <v>12</v>
      </c>
      <c r="F15" s="62">
        <v>0</v>
      </c>
      <c r="G15" s="62">
        <f t="shared" si="0"/>
        <v>0</v>
      </c>
      <c r="H15" s="26">
        <v>23</v>
      </c>
      <c r="I15" s="62">
        <f>G15*H15%</f>
        <v>0</v>
      </c>
      <c r="J15" s="62">
        <f t="shared" si="2"/>
        <v>0</v>
      </c>
      <c r="K15" s="4"/>
    </row>
    <row r="16" spans="1:11" ht="30" customHeight="1">
      <c r="A16" s="68" t="s">
        <v>201</v>
      </c>
      <c r="B16" s="69"/>
      <c r="C16" s="69"/>
      <c r="D16" s="69"/>
      <c r="E16" s="69"/>
      <c r="F16" s="69"/>
      <c r="G16" s="9">
        <f>SUM(G3:G15)</f>
        <v>0</v>
      </c>
      <c r="H16" s="10" t="s">
        <v>6</v>
      </c>
      <c r="I16" s="9">
        <f>SUM(I3:I15)</f>
        <v>0</v>
      </c>
      <c r="J16" s="9">
        <f>SUM(J3:J15)</f>
        <v>0</v>
      </c>
      <c r="K16" s="25"/>
    </row>
    <row r="17" spans="1:11" ht="24" customHeight="1">
      <c r="A17" s="68" t="s">
        <v>202</v>
      </c>
      <c r="B17" s="69"/>
      <c r="C17" s="69"/>
      <c r="D17" s="69"/>
      <c r="E17" s="69"/>
      <c r="F17" s="69"/>
      <c r="G17" s="9">
        <f>G16*30%</f>
        <v>0</v>
      </c>
      <c r="H17" s="10" t="s">
        <v>6</v>
      </c>
      <c r="I17" s="9">
        <f>I16*30%</f>
        <v>0</v>
      </c>
      <c r="J17" s="9">
        <f>J16*30%</f>
        <v>0</v>
      </c>
      <c r="K17" s="25"/>
    </row>
    <row r="18" spans="1:11" ht="23.25" customHeight="1">
      <c r="A18" s="68" t="s">
        <v>5</v>
      </c>
      <c r="B18" s="69"/>
      <c r="C18" s="69"/>
      <c r="D18" s="69"/>
      <c r="E18" s="69"/>
      <c r="F18" s="69"/>
      <c r="G18" s="9">
        <f>SUM(G16:G17)</f>
        <v>0</v>
      </c>
      <c r="H18" s="10" t="s">
        <v>6</v>
      </c>
      <c r="I18" s="9">
        <f>SUM(I16:I17)</f>
        <v>0</v>
      </c>
      <c r="J18" s="9">
        <f>SUM(J16:J17)</f>
        <v>0</v>
      </c>
      <c r="K18" s="25"/>
    </row>
    <row r="19" ht="30" customHeight="1"/>
    <row r="20" ht="30" customHeight="1"/>
    <row r="21" ht="30" customHeight="1"/>
    <row r="22" ht="30" customHeight="1"/>
    <row r="23" ht="30" customHeight="1"/>
    <row r="24" ht="30" customHeight="1"/>
    <row r="25" ht="30" customHeight="1"/>
    <row r="26" ht="30" customHeight="1"/>
    <row r="27" spans="2:11" s="47" customFormat="1" ht="30" customHeight="1">
      <c r="B27"/>
      <c r="C27"/>
      <c r="D27" s="48"/>
      <c r="E27" s="48"/>
      <c r="F27"/>
      <c r="G27"/>
      <c r="H27" s="48"/>
      <c r="I27"/>
      <c r="J27"/>
      <c r="K27"/>
    </row>
    <row r="28" spans="2:11" s="47" customFormat="1" ht="30" customHeight="1">
      <c r="B28"/>
      <c r="C28"/>
      <c r="D28" s="48"/>
      <c r="E28" s="48"/>
      <c r="F28"/>
      <c r="G28"/>
      <c r="H28" s="48"/>
      <c r="I28"/>
      <c r="J28"/>
      <c r="K28"/>
    </row>
    <row r="29" spans="2:11" s="47" customFormat="1" ht="30" customHeight="1">
      <c r="B29"/>
      <c r="C29"/>
      <c r="D29" s="48"/>
      <c r="E29" s="48"/>
      <c r="F29"/>
      <c r="G29"/>
      <c r="H29" s="48"/>
      <c r="I29"/>
      <c r="J29"/>
      <c r="K29"/>
    </row>
    <row r="30" spans="2:11" s="47" customFormat="1" ht="30" customHeight="1">
      <c r="B30"/>
      <c r="C30"/>
      <c r="D30" s="48"/>
      <c r="E30" s="48"/>
      <c r="F30"/>
      <c r="G30"/>
      <c r="H30" s="48"/>
      <c r="I30"/>
      <c r="J30"/>
      <c r="K30"/>
    </row>
    <row r="31" spans="2:11" s="47" customFormat="1" ht="30" customHeight="1">
      <c r="B31"/>
      <c r="C31"/>
      <c r="D31" s="48"/>
      <c r="E31" s="48"/>
      <c r="F31"/>
      <c r="G31"/>
      <c r="H31" s="48"/>
      <c r="I31"/>
      <c r="J31"/>
      <c r="K31"/>
    </row>
  </sheetData>
  <sheetProtection/>
  <mergeCells count="3">
    <mergeCell ref="A16:F16"/>
    <mergeCell ref="A17:F17"/>
    <mergeCell ref="A18:F18"/>
  </mergeCells>
  <printOptions gridLines="1"/>
  <pageMargins left="0.3937007874015748" right="0.3937007874015748" top="0.41125" bottom="0.58125" header="0.06125" footer="0.103125"/>
  <pageSetup fitToHeight="0" fitToWidth="1" horizontalDpi="600" verticalDpi="600" orientation="landscape" paperSize="9" scale="72" r:id="rId1"/>
  <headerFooter alignWithMargins="0">
    <oddHeader>&amp;LZadanie Nr 7 Dostawa sprzętu foto z akcesoriami&amp;C&amp;"Arial CE,Pogrubiony"SZCZEGÓŁOWY OPIS PRZEDMIOTU ZAMÓWIENIA&amp;R&amp;9Zał. Nr 3 do SIWZ</oddHeader>
    <oddFooter>&amp;C&amp;P&amp;R..................................................
 (podpis i pieczątka upełnomocnionego 
przedstawiciela Wykonawcy)</oddFooter>
  </headerFooter>
  <rowBreaks count="4" manualBreakCount="4">
    <brk id="4" max="10" man="1"/>
    <brk id="7" max="10" man="1"/>
    <brk id="9" max="10" man="1"/>
    <brk id="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Jankowski Radosław</cp:lastModifiedBy>
  <cp:lastPrinted>2017-07-24T07:03:34Z</cp:lastPrinted>
  <dcterms:created xsi:type="dcterms:W3CDTF">2003-11-17T07:39:03Z</dcterms:created>
  <dcterms:modified xsi:type="dcterms:W3CDTF">2017-08-03T12:47:56Z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0x010100C4724B9FBBCD124FB1B606FDE016C0A5</vt:lpwstr>
  </property>
</Properties>
</file>